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 2020-2021\ĐRL 2020-2021\HKII 20-21\Dữ liệu họp hội đồng\dữ liệu đăng web kiểm tra\"/>
    </mc:Choice>
  </mc:AlternateContent>
  <xr:revisionPtr revIDLastSave="0" documentId="13_ncr:1_{AFFCFC24-138E-42C2-B78B-0B772A2C403C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K60" sheetId="3" r:id="rId1"/>
    <sheet name="K61" sheetId="4" r:id="rId2"/>
    <sheet name="Bảng tổng hợp ĐRL của K60" sheetId="5" r:id="rId3"/>
    <sheet name="Bảng tổng hợp ĐRL của K61" sheetId="7" r:id="rId4"/>
  </sheets>
  <definedNames>
    <definedName name="_xlnm._FilterDatabase" localSheetId="0" hidden="1">'K60'!$A$6:$V$37</definedName>
    <definedName name="_xlnm._FilterDatabase" localSheetId="1" hidden="1">'K61'!$A$7:$T$38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7" l="1"/>
  <c r="Q22" i="7"/>
  <c r="Q25" i="7"/>
  <c r="Q26" i="7"/>
  <c r="P25" i="7"/>
  <c r="P26" i="7"/>
  <c r="N27" i="7"/>
  <c r="L27" i="7"/>
  <c r="J27" i="7"/>
  <c r="H27" i="7"/>
  <c r="F27" i="7"/>
  <c r="D27" i="7"/>
  <c r="C27" i="7"/>
  <c r="O26" i="7"/>
  <c r="N26" i="7"/>
  <c r="M26" i="7"/>
  <c r="L26" i="7"/>
  <c r="K26" i="7"/>
  <c r="J26" i="7"/>
  <c r="I26" i="7"/>
  <c r="H26" i="7"/>
  <c r="G26" i="7"/>
  <c r="F26" i="7"/>
  <c r="E26" i="7"/>
  <c r="D26" i="7"/>
  <c r="C26" i="7"/>
  <c r="P15" i="7"/>
  <c r="O15" i="7"/>
  <c r="M15" i="7"/>
  <c r="K15" i="7"/>
  <c r="Q15" i="7" s="1"/>
  <c r="I15" i="7"/>
  <c r="G15" i="7"/>
  <c r="E15" i="7"/>
  <c r="O25" i="7"/>
  <c r="M25" i="7"/>
  <c r="K25" i="7"/>
  <c r="I25" i="7"/>
  <c r="E25" i="7"/>
  <c r="G25" i="7"/>
  <c r="P24" i="7"/>
  <c r="O24" i="7"/>
  <c r="M24" i="7"/>
  <c r="K24" i="7"/>
  <c r="I24" i="7"/>
  <c r="G24" i="7"/>
  <c r="E24" i="7"/>
  <c r="N23" i="7"/>
  <c r="L23" i="7"/>
  <c r="J23" i="7"/>
  <c r="H23" i="7"/>
  <c r="F23" i="7"/>
  <c r="D23" i="7"/>
  <c r="C23" i="7"/>
  <c r="P22" i="7"/>
  <c r="O22" i="7"/>
  <c r="G22" i="7"/>
  <c r="E22" i="7"/>
  <c r="P21" i="7"/>
  <c r="O21" i="7"/>
  <c r="K21" i="7"/>
  <c r="I21" i="7"/>
  <c r="G21" i="7"/>
  <c r="E21" i="7"/>
  <c r="N20" i="7"/>
  <c r="L20" i="7"/>
  <c r="J20" i="7"/>
  <c r="H20" i="7"/>
  <c r="F20" i="7"/>
  <c r="D20" i="7"/>
  <c r="C20" i="7"/>
  <c r="P19" i="7"/>
  <c r="O19" i="7"/>
  <c r="I19" i="7"/>
  <c r="G19" i="7"/>
  <c r="E19" i="7"/>
  <c r="N18" i="7"/>
  <c r="L18" i="7"/>
  <c r="J18" i="7"/>
  <c r="H18" i="7"/>
  <c r="F18" i="7"/>
  <c r="D18" i="7"/>
  <c r="C18" i="7"/>
  <c r="P17" i="7"/>
  <c r="O17" i="7"/>
  <c r="M17" i="7"/>
  <c r="K17" i="7"/>
  <c r="I17" i="7"/>
  <c r="G17" i="7"/>
  <c r="E17" i="7"/>
  <c r="P16" i="7"/>
  <c r="O16" i="7"/>
  <c r="M16" i="7"/>
  <c r="K16" i="7"/>
  <c r="I16" i="7"/>
  <c r="G16" i="7"/>
  <c r="E16" i="7"/>
  <c r="P14" i="7"/>
  <c r="O14" i="7"/>
  <c r="M14" i="7"/>
  <c r="K14" i="7"/>
  <c r="I14" i="7"/>
  <c r="G14" i="7"/>
  <c r="E14" i="7"/>
  <c r="P13" i="7"/>
  <c r="O13" i="7"/>
  <c r="M13" i="7"/>
  <c r="K13" i="7"/>
  <c r="I13" i="7"/>
  <c r="G13" i="7"/>
  <c r="E13" i="7"/>
  <c r="P12" i="7"/>
  <c r="O12" i="7"/>
  <c r="M12" i="7"/>
  <c r="K12" i="7"/>
  <c r="I12" i="7"/>
  <c r="G12" i="7"/>
  <c r="E12" i="7"/>
  <c r="P11" i="7"/>
  <c r="O11" i="7"/>
  <c r="M11" i="7"/>
  <c r="K11" i="7"/>
  <c r="I11" i="7"/>
  <c r="G11" i="7"/>
  <c r="E11" i="7"/>
  <c r="I18" i="5"/>
  <c r="Q18" i="5" s="1"/>
  <c r="Q12" i="5"/>
  <c r="Q13" i="5"/>
  <c r="Q14" i="5"/>
  <c r="Q15" i="5"/>
  <c r="Q16" i="5"/>
  <c r="Q19" i="5"/>
  <c r="Q21" i="5"/>
  <c r="Q23" i="5"/>
  <c r="Q24" i="5"/>
  <c r="P12" i="5"/>
  <c r="P13" i="5"/>
  <c r="P14" i="5"/>
  <c r="P15" i="5"/>
  <c r="P16" i="5"/>
  <c r="P17" i="5"/>
  <c r="P18" i="5"/>
  <c r="P19" i="5"/>
  <c r="P20" i="5"/>
  <c r="P21" i="5"/>
  <c r="P23" i="5"/>
  <c r="P24" i="5"/>
  <c r="H22" i="5"/>
  <c r="H25" i="5" s="1"/>
  <c r="J22" i="5"/>
  <c r="J25" i="5" s="1"/>
  <c r="F17" i="5"/>
  <c r="F25" i="5"/>
  <c r="D25" i="5"/>
  <c r="K20" i="5"/>
  <c r="Q20" i="5" s="1"/>
  <c r="I20" i="5"/>
  <c r="I21" i="5"/>
  <c r="G21" i="5"/>
  <c r="G20" i="5"/>
  <c r="Q11" i="5"/>
  <c r="P11" i="5"/>
  <c r="O21" i="5"/>
  <c r="O20" i="5"/>
  <c r="O18" i="5"/>
  <c r="O15" i="5"/>
  <c r="M15" i="5"/>
  <c r="K15" i="5"/>
  <c r="I15" i="5"/>
  <c r="G15" i="5"/>
  <c r="E15" i="5"/>
  <c r="O14" i="5"/>
  <c r="M14" i="5"/>
  <c r="K14" i="5"/>
  <c r="I14" i="5"/>
  <c r="G14" i="5"/>
  <c r="E14" i="5"/>
  <c r="Q24" i="7" l="1"/>
  <c r="M18" i="7"/>
  <c r="Q21" i="7"/>
  <c r="G23" i="7"/>
  <c r="O20" i="7"/>
  <c r="I23" i="7"/>
  <c r="P20" i="7"/>
  <c r="O23" i="7"/>
  <c r="Q14" i="7"/>
  <c r="P23" i="7"/>
  <c r="Q19" i="7"/>
  <c r="I20" i="7"/>
  <c r="Q12" i="7"/>
  <c r="Q11" i="7"/>
  <c r="Q16" i="7"/>
  <c r="P22" i="5"/>
  <c r="E23" i="7"/>
  <c r="K23" i="7"/>
  <c r="M23" i="7"/>
  <c r="E20" i="7"/>
  <c r="M20" i="7"/>
  <c r="Q13" i="7"/>
  <c r="Q17" i="7"/>
  <c r="P27" i="7"/>
  <c r="G18" i="7"/>
  <c r="K18" i="7"/>
  <c r="O18" i="7"/>
  <c r="G27" i="7"/>
  <c r="P18" i="7"/>
  <c r="G20" i="7"/>
  <c r="K20" i="7"/>
  <c r="E18" i="7"/>
  <c r="I18" i="7"/>
  <c r="E20" i="5"/>
  <c r="E21" i="5"/>
  <c r="Q23" i="7" l="1"/>
  <c r="Q18" i="7"/>
  <c r="Q20" i="7"/>
  <c r="K27" i="7"/>
  <c r="E27" i="7"/>
  <c r="M27" i="7"/>
  <c r="I27" i="7"/>
  <c r="O24" i="5"/>
  <c r="M24" i="5"/>
  <c r="K24" i="5"/>
  <c r="I24" i="5"/>
  <c r="G24" i="5"/>
  <c r="E24" i="5"/>
  <c r="O23" i="5"/>
  <c r="M23" i="5"/>
  <c r="K23" i="5"/>
  <c r="I23" i="5"/>
  <c r="G23" i="5"/>
  <c r="E23" i="5"/>
  <c r="N22" i="5"/>
  <c r="L22" i="5"/>
  <c r="F22" i="5"/>
  <c r="D22" i="5"/>
  <c r="C22" i="5"/>
  <c r="N19" i="5"/>
  <c r="L19" i="5"/>
  <c r="J19" i="5"/>
  <c r="H19" i="5"/>
  <c r="F19" i="5"/>
  <c r="D19" i="5"/>
  <c r="C19" i="5"/>
  <c r="G18" i="5"/>
  <c r="E18" i="5"/>
  <c r="N17" i="5"/>
  <c r="L17" i="5"/>
  <c r="J17" i="5"/>
  <c r="H17" i="5"/>
  <c r="D17" i="5"/>
  <c r="C17" i="5"/>
  <c r="O16" i="5"/>
  <c r="M16" i="5"/>
  <c r="K16" i="5"/>
  <c r="I16" i="5"/>
  <c r="G16" i="5"/>
  <c r="E16" i="5"/>
  <c r="O13" i="5"/>
  <c r="M13" i="5"/>
  <c r="K13" i="5"/>
  <c r="I13" i="5"/>
  <c r="G13" i="5"/>
  <c r="E13" i="5"/>
  <c r="O12" i="5"/>
  <c r="M12" i="5"/>
  <c r="K12" i="5"/>
  <c r="I12" i="5"/>
  <c r="G12" i="5"/>
  <c r="E12" i="5"/>
  <c r="O11" i="5"/>
  <c r="M11" i="5"/>
  <c r="K11" i="5"/>
  <c r="I11" i="5"/>
  <c r="G11" i="5"/>
  <c r="E11" i="5"/>
  <c r="O27" i="7" l="1"/>
  <c r="Q27" i="7" s="1"/>
  <c r="N25" i="5"/>
  <c r="E22" i="5"/>
  <c r="E19" i="5"/>
  <c r="M19" i="5"/>
  <c r="O22" i="5"/>
  <c r="K22" i="5"/>
  <c r="O17" i="5"/>
  <c r="I19" i="5"/>
  <c r="L25" i="5"/>
  <c r="P25" i="5" s="1"/>
  <c r="O19" i="5"/>
  <c r="K17" i="5"/>
  <c r="C25" i="5"/>
  <c r="E17" i="5"/>
  <c r="I17" i="5"/>
  <c r="M17" i="5"/>
  <c r="G17" i="5"/>
  <c r="Q17" i="5" s="1"/>
  <c r="G22" i="5"/>
  <c r="I22" i="5"/>
  <c r="Q22" i="5" s="1"/>
  <c r="M22" i="5"/>
  <c r="G19" i="5"/>
  <c r="K19" i="5"/>
  <c r="I25" i="5" l="1"/>
  <c r="E25" i="5"/>
  <c r="K25" i="5"/>
  <c r="G25" i="5"/>
  <c r="M25" i="5"/>
  <c r="O25" i="5" l="1"/>
  <c r="Q25" i="5" s="1"/>
  <c r="T8" i="3" l="1"/>
  <c r="V8" i="3" s="1"/>
  <c r="T9" i="3"/>
  <c r="V9" i="3" s="1"/>
  <c r="T10" i="3"/>
  <c r="V10" i="3" s="1"/>
  <c r="T11" i="3"/>
  <c r="V11" i="3" s="1"/>
  <c r="T12" i="3"/>
  <c r="V12" i="3" s="1"/>
  <c r="T13" i="3"/>
  <c r="V13" i="3" s="1"/>
  <c r="T14" i="3"/>
  <c r="V14" i="3" s="1"/>
  <c r="T15" i="3"/>
  <c r="V15" i="3" s="1"/>
  <c r="T16" i="3"/>
  <c r="V16" i="3" s="1"/>
  <c r="T17" i="3"/>
  <c r="V17" i="3" s="1"/>
  <c r="T18" i="3"/>
  <c r="V18" i="3" s="1"/>
  <c r="T19" i="3"/>
  <c r="V19" i="3" s="1"/>
  <c r="T20" i="3"/>
  <c r="V20" i="3" s="1"/>
  <c r="T21" i="3"/>
  <c r="V21" i="3" s="1"/>
  <c r="T22" i="3"/>
  <c r="V22" i="3" s="1"/>
  <c r="T23" i="3"/>
  <c r="V23" i="3" s="1"/>
  <c r="T24" i="3"/>
  <c r="V24" i="3" s="1"/>
  <c r="T25" i="3"/>
  <c r="V25" i="3" s="1"/>
  <c r="T26" i="3"/>
  <c r="V26" i="3" s="1"/>
  <c r="T27" i="3"/>
  <c r="V27" i="3" s="1"/>
  <c r="T28" i="3"/>
  <c r="V28" i="3" s="1"/>
  <c r="T29" i="3"/>
  <c r="V29" i="3" s="1"/>
  <c r="T30" i="3"/>
  <c r="V30" i="3" s="1"/>
  <c r="T31" i="3"/>
  <c r="V31" i="3" s="1"/>
  <c r="T32" i="3"/>
  <c r="V32" i="3" s="1"/>
  <c r="T33" i="3"/>
  <c r="V33" i="3" s="1"/>
  <c r="T34" i="3"/>
  <c r="V34" i="3" s="1"/>
  <c r="T35" i="3"/>
  <c r="V35" i="3" s="1"/>
  <c r="T36" i="3"/>
  <c r="V36" i="3" s="1"/>
  <c r="T37" i="3"/>
  <c r="V37" i="3" s="1"/>
  <c r="T7" i="3"/>
  <c r="V7" i="3" s="1"/>
  <c r="R9" i="4"/>
  <c r="T9" i="4" s="1"/>
  <c r="R10" i="4"/>
  <c r="T10" i="4" s="1"/>
  <c r="R11" i="4"/>
  <c r="T11" i="4" s="1"/>
  <c r="R12" i="4"/>
  <c r="T12" i="4" s="1"/>
  <c r="R13" i="4"/>
  <c r="T13" i="4" s="1"/>
  <c r="R14" i="4"/>
  <c r="T14" i="4" s="1"/>
  <c r="R15" i="4"/>
  <c r="T15" i="4" s="1"/>
  <c r="R16" i="4"/>
  <c r="T16" i="4" s="1"/>
  <c r="R17" i="4"/>
  <c r="T17" i="4" s="1"/>
  <c r="R18" i="4"/>
  <c r="T18" i="4" s="1"/>
  <c r="R19" i="4"/>
  <c r="T19" i="4" s="1"/>
  <c r="R20" i="4"/>
  <c r="T20" i="4" s="1"/>
  <c r="R21" i="4"/>
  <c r="T21" i="4" s="1"/>
  <c r="R22" i="4"/>
  <c r="T22" i="4" s="1"/>
  <c r="R23" i="4"/>
  <c r="T23" i="4" s="1"/>
  <c r="R24" i="4"/>
  <c r="T24" i="4" s="1"/>
  <c r="R25" i="4"/>
  <c r="T25" i="4" s="1"/>
  <c r="R26" i="4"/>
  <c r="T26" i="4" s="1"/>
  <c r="R27" i="4"/>
  <c r="T27" i="4" s="1"/>
  <c r="R28" i="4"/>
  <c r="T28" i="4" s="1"/>
  <c r="R29" i="4"/>
  <c r="T29" i="4" s="1"/>
  <c r="R30" i="4"/>
  <c r="T30" i="4" s="1"/>
  <c r="R31" i="4"/>
  <c r="T31" i="4" s="1"/>
  <c r="R32" i="4"/>
  <c r="T32" i="4" s="1"/>
  <c r="R33" i="4"/>
  <c r="T33" i="4" s="1"/>
  <c r="R34" i="4"/>
  <c r="T34" i="4" s="1"/>
  <c r="R35" i="4"/>
  <c r="T35" i="4" s="1"/>
  <c r="R36" i="4"/>
  <c r="T36" i="4" s="1"/>
  <c r="R37" i="4"/>
  <c r="T37" i="4" s="1"/>
  <c r="R8" i="4"/>
  <c r="T8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M31" authorId="0" shapeId="0" xr:uid="{E401ACF5-99E4-488F-80B5-C59F8D263E99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cập nhật 13/6/2019</t>
        </r>
      </text>
    </comment>
  </commentList>
</comments>
</file>

<file path=xl/sharedStrings.xml><?xml version="1.0" encoding="utf-8"?>
<sst xmlns="http://schemas.openxmlformats.org/spreadsheetml/2006/main" count="415" uniqueCount="255">
  <si>
    <t>Lớp</t>
  </si>
  <si>
    <t>Mã SV</t>
  </si>
  <si>
    <t>Ngày sinh</t>
  </si>
  <si>
    <t>Xếp loại</t>
  </si>
  <si>
    <t>Lê Hải Châu</t>
  </si>
  <si>
    <t>Trung bình</t>
  </si>
  <si>
    <t>Lâm Hồng Công</t>
  </si>
  <si>
    <t>Nguyễn Bá Quang Cường</t>
  </si>
  <si>
    <t>Bùi Văn Linh</t>
  </si>
  <si>
    <t>Phạm Đình Thành</t>
  </si>
  <si>
    <t>Nguyễn Đức Thắng</t>
  </si>
  <si>
    <t>Nguyễn Tiến Trung</t>
  </si>
  <si>
    <t>Trần Anh Tuấn</t>
  </si>
  <si>
    <t>Khá</t>
  </si>
  <si>
    <t>Cao Duy Văn</t>
  </si>
  <si>
    <t>Nguyễn Viết Hiệp</t>
  </si>
  <si>
    <t>Mai Xuân Tú</t>
  </si>
  <si>
    <t>Hà Nhật Dương</t>
  </si>
  <si>
    <t>Nguyễn Thị Thanh Huyền</t>
  </si>
  <si>
    <t>Lê Duy Hưng</t>
  </si>
  <si>
    <t>Lô Quốc Khánh</t>
  </si>
  <si>
    <t>Trịnh Thành Nam</t>
  </si>
  <si>
    <t>Ngô Đình Thành</t>
  </si>
  <si>
    <t>Chu Thị Thơm</t>
  </si>
  <si>
    <t>Hoàng Thị Lệ Thu</t>
  </si>
  <si>
    <t>Trần Văn Trọng</t>
  </si>
  <si>
    <t>Nguyễn Văn Quang</t>
  </si>
  <si>
    <t>Dương Văn Tiến</t>
  </si>
  <si>
    <t>Nguyễn Văn An</t>
  </si>
  <si>
    <t>Hoàng Thanh Hải</t>
  </si>
  <si>
    <t>Phan Anh Dương</t>
  </si>
  <si>
    <t>Tạ Thị Ngọc Ánh</t>
  </si>
  <si>
    <t>Phan Thị Thanh Loan</t>
  </si>
  <si>
    <t>Đặng Chí Phong</t>
  </si>
  <si>
    <t>Chu Quốc Tiệm</t>
  </si>
  <si>
    <t>Nguyễn Võ Thắng</t>
  </si>
  <si>
    <t>Phạm Văn Trung</t>
  </si>
  <si>
    <t>Hoàng Văn Học</t>
  </si>
  <si>
    <t>Trần Quang Lân</t>
  </si>
  <si>
    <t>Khuất Việt Long</t>
  </si>
  <si>
    <t>Nguyễn Thế Sơn</t>
  </si>
  <si>
    <t>Đỗ Hữu Đô</t>
  </si>
  <si>
    <t>Nguyễn Ngọc Thành</t>
  </si>
  <si>
    <t>Lê Quang Đạo</t>
  </si>
  <si>
    <t>Nguyễn Ngọc Tú</t>
  </si>
  <si>
    <t>Lương Ngọc Tùng</t>
  </si>
  <si>
    <t>Nguyễn Thế Hoàng</t>
  </si>
  <si>
    <t>Nguyễn Công Minh</t>
  </si>
  <si>
    <t>Nguyễn Ngọc Sơn</t>
  </si>
  <si>
    <t>Nguyễn Đắc Duy</t>
  </si>
  <si>
    <t>Phạm Văn Duy</t>
  </si>
  <si>
    <t>Lê Thuận Đức</t>
  </si>
  <si>
    <t>Nguyễn Thị Hường</t>
  </si>
  <si>
    <t>Nguyễn Tuấn Minh</t>
  </si>
  <si>
    <t>Phạm Đình Duẩn</t>
  </si>
  <si>
    <t>Trần Tùng Lâm</t>
  </si>
  <si>
    <t>Trần Hồng Quang</t>
  </si>
  <si>
    <t>Nguyễn Sơn Trường</t>
  </si>
  <si>
    <t>Hoàng Nguyễn Minh Tuấn</t>
  </si>
  <si>
    <t>Vũ Xuân Quân</t>
  </si>
  <si>
    <t>Bùi Đức Anh</t>
  </si>
  <si>
    <t>Phan Đăng Trung Hiếu</t>
  </si>
  <si>
    <t>Nguyễn Thị Thu Hà</t>
  </si>
  <si>
    <t>Nguyễn Thị Hoài</t>
  </si>
  <si>
    <t>Đoàn Hồng Phúc</t>
  </si>
  <si>
    <t>Nguyễn Văn Quân</t>
  </si>
  <si>
    <t>Họ tên</t>
  </si>
  <si>
    <t>SĐT</t>
  </si>
  <si>
    <t>Email</t>
  </si>
  <si>
    <t>Toàn khoá</t>
  </si>
  <si>
    <t>26/02/1997</t>
  </si>
  <si>
    <t>K60 T</t>
  </si>
  <si>
    <t>15021994@vnu.edu.vn</t>
  </si>
  <si>
    <t>20/10/1997</t>
  </si>
  <si>
    <t>K60 N</t>
  </si>
  <si>
    <t>01677699012</t>
  </si>
  <si>
    <t>duongvpyltk@gmail.com</t>
  </si>
  <si>
    <t>K60 ĐB</t>
  </si>
  <si>
    <t>K60 V</t>
  </si>
  <si>
    <t>09631591589</t>
  </si>
  <si>
    <t>ttna0109@gmail.com</t>
  </si>
  <si>
    <t>K60 CLC</t>
  </si>
  <si>
    <t>0818112131</t>
  </si>
  <si>
    <t>duong9597@gmail.com</t>
  </si>
  <si>
    <t>0353228523</t>
  </si>
  <si>
    <t>nguyenbaquangcuong97@gmail.com</t>
  </si>
  <si>
    <t>25/09/1996</t>
  </si>
  <si>
    <t>01659337366</t>
  </si>
  <si>
    <t>hoanghaik17tch@gmail.com</t>
  </si>
  <si>
    <t>K60 CB</t>
  </si>
  <si>
    <t>0963837740</t>
  </si>
  <si>
    <t>thanhhuyenuet@gmail.com</t>
  </si>
  <si>
    <t>Tốt</t>
  </si>
  <si>
    <t>14/12/1997</t>
  </si>
  <si>
    <t>K60 M</t>
  </si>
  <si>
    <t>01667209572</t>
  </si>
  <si>
    <t>ilovedyougirl@gmail.com</t>
  </si>
  <si>
    <t>0378173323</t>
  </si>
  <si>
    <t>leduyhung102@gmail.com</t>
  </si>
  <si>
    <t>K60 CD</t>
  </si>
  <si>
    <t>0966689120</t>
  </si>
  <si>
    <t>15021384@vnu.edu.vn</t>
  </si>
  <si>
    <t>23/03/1997</t>
  </si>
  <si>
    <t>K60 H</t>
  </si>
  <si>
    <t>0392138191</t>
  </si>
  <si>
    <t>nguyenvanquangtn97@gmail.com</t>
  </si>
  <si>
    <t>0928098652</t>
  </si>
  <si>
    <t>duongvantien97.uet@gmail.com</t>
  </si>
  <si>
    <t>K60 CC</t>
  </si>
  <si>
    <t>0389044001</t>
  </si>
  <si>
    <t>15021826@vnu.edu.vn</t>
  </si>
  <si>
    <t>0358220383</t>
  </si>
  <si>
    <t>chuthom97@gmail.com</t>
  </si>
  <si>
    <t>0983634561</t>
  </si>
  <si>
    <t>thanhloan08121997@gmail.com</t>
  </si>
  <si>
    <t>0358285691</t>
  </si>
  <si>
    <t>15021364@vnu.edu.vn</t>
  </si>
  <si>
    <t>21/10/1997</t>
  </si>
  <si>
    <t>0966732997</t>
  </si>
  <si>
    <t>18/09/1997</t>
  </si>
  <si>
    <t>01689208139</t>
  </si>
  <si>
    <t>ngothanh1809@gmail.com</t>
  </si>
  <si>
    <t>01696988786</t>
  </si>
  <si>
    <t>nguyenducthang141297@gmail.com</t>
  </si>
  <si>
    <t>18/04/1997</t>
  </si>
  <si>
    <t>0353207147</t>
  </si>
  <si>
    <t>thangkonpro97@gmail.com</t>
  </si>
  <si>
    <t>0384853305</t>
  </si>
  <si>
    <t>chuquoctiem@gmail.com</t>
  </si>
  <si>
    <t>25/12/1997</t>
  </si>
  <si>
    <t>0387479409</t>
  </si>
  <si>
    <t>losvikingos25@gmail.com</t>
  </si>
  <si>
    <t>0986146497</t>
  </si>
  <si>
    <t>maixuantu1997@gmail.com</t>
  </si>
  <si>
    <t>TRƯỜNG ĐẠI HỌC QUỐC GIÁ HÀ NỘI</t>
  </si>
  <si>
    <t>TRƯỜNG ĐẠI HỌC CÔNG NGHỆ</t>
  </si>
  <si>
    <t>CỘNG HOÀ XÃ HỘI CHỦ NGHĨA VIỆT NAM</t>
  </si>
  <si>
    <t>Độc lập - Tự do - Hạnh phúc</t>
  </si>
  <si>
    <t>Toàn Khoá</t>
  </si>
  <si>
    <t>K61 CAC</t>
  </si>
  <si>
    <t>quanvu143@gmail.com</t>
  </si>
  <si>
    <t>K61CA CLC1</t>
  </si>
  <si>
    <t>0347828787</t>
  </si>
  <si>
    <t>16020300@vnu.edu.vn</t>
  </si>
  <si>
    <t>K61 CA CLC2</t>
  </si>
  <si>
    <t>hieuhip.longo.98@gmail.com</t>
  </si>
  <si>
    <t>K61 CB</t>
  </si>
  <si>
    <t>0385104402</t>
  </si>
  <si>
    <t>lntung258@gmail.com</t>
  </si>
  <si>
    <t>K61 CC</t>
  </si>
  <si>
    <t>0964733389</t>
  </si>
  <si>
    <t>lequangdao98@gmail.com</t>
  </si>
  <si>
    <t>0965523256</t>
  </si>
  <si>
    <t>n.tnhbt@gmail.com</t>
  </si>
  <si>
    <t>K61 N</t>
  </si>
  <si>
    <t>0376614916</t>
  </si>
  <si>
    <t>heohust@gmail.com</t>
  </si>
  <si>
    <t>0968383598</t>
  </si>
  <si>
    <t>hongphuc98hy@gmail.com </t>
  </si>
  <si>
    <t>K61 T</t>
  </si>
  <si>
    <t>0348550999</t>
  </si>
  <si>
    <t>16021275@vnu.edu.vn</t>
  </si>
  <si>
    <t>0347195777</t>
  </si>
  <si>
    <t>duypham98.uet@gmail.com</t>
  </si>
  <si>
    <t>thuanduc.97@gmail.com</t>
  </si>
  <si>
    <t>0346350808</t>
  </si>
  <si>
    <t>nguyenhuong1998hy@gmail.com</t>
  </si>
  <si>
    <t>01649632998</t>
  </si>
  <si>
    <t>nguyenmin580@gmail.com</t>
  </si>
  <si>
    <t>K61 V</t>
  </si>
  <si>
    <t>0394299393</t>
  </si>
  <si>
    <t>quanxgbg01@gmail.com</t>
  </si>
  <si>
    <t>K61 E</t>
  </si>
  <si>
    <t>0965279331</t>
  </si>
  <si>
    <t>tunglam250998@gmail.com</t>
  </si>
  <si>
    <t>0966184954</t>
  </si>
  <si>
    <t>tranhongquang2781998@gmail.com</t>
  </si>
  <si>
    <t>0394910555</t>
  </si>
  <si>
    <t>resignnguyen@gmai.com</t>
  </si>
  <si>
    <t>0338525015</t>
  </si>
  <si>
    <t>hnmt102@gmail.com</t>
  </si>
  <si>
    <t>Nguyễn Trọng Đức</t>
  </si>
  <si>
    <t>K61 H</t>
  </si>
  <si>
    <t>nguyenduc_98nd@gmail.com</t>
  </si>
  <si>
    <t>0868981840</t>
  </si>
  <si>
    <t>trondojyeuem1998@gmail.com</t>
  </si>
  <si>
    <t>K61 M</t>
  </si>
  <si>
    <t>0367188313</t>
  </si>
  <si>
    <t>huudo1998@gmail.com</t>
  </si>
  <si>
    <t>0983677288</t>
  </si>
  <si>
    <t>nnthanh.uet@gmail.com</t>
  </si>
  <si>
    <t>K61 ĐB</t>
  </si>
  <si>
    <t>0342977776</t>
  </si>
  <si>
    <t>hoangvanhoc191998@gmail.com</t>
  </si>
  <si>
    <t>0983147793</t>
  </si>
  <si>
    <t>quanglan151098@gmail.com</t>
  </si>
  <si>
    <t>vietlongkhuat@gmail.com </t>
  </si>
  <si>
    <t>0966065348</t>
  </si>
  <si>
    <t>sonnguyen3313@gmail.com</t>
  </si>
  <si>
    <t>STT</t>
  </si>
  <si>
    <t>Ấn định danh sách gồm có 31 sinh viên./.</t>
  </si>
  <si>
    <t>DANH SÁCH ĐIỂM RÈN LUYỆN TOÀN KHOÁ CỦA SINH VIÊN QH-2015 TỐT NGHIỆP ĐỢT THÁNG 7/2021</t>
  </si>
  <si>
    <t>DANH SÁCH ĐIỂM RÈN LUYỆN TOÀN KHOÁ CỦA SINH VIÊN QH-2016 TỐT NGHIỆP ĐỢT THÁNG 7/2021</t>
  </si>
  <si>
    <t>duanuet@gmail.com</t>
  </si>
  <si>
    <t>01699638686</t>
  </si>
  <si>
    <t>nguyenhoang98281@gmail.com</t>
  </si>
  <si>
    <t>0968129225</t>
  </si>
  <si>
    <t>gabomruou@gmail.com</t>
  </si>
  <si>
    <t>0976282440</t>
  </si>
  <si>
    <t>Ấn định danh sách có 30 sinh viên./.</t>
  </si>
  <si>
    <t>Lệnh check</t>
  </si>
  <si>
    <t>bảo lưu</t>
  </si>
  <si>
    <t>0338522375</t>
  </si>
  <si>
    <t>ĐẠI HỌC QUỐC GIA HÀ NỘI</t>
  </si>
  <si>
    <r>
      <rPr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CỘNG HOÀ XÃ HỘI CHỦ NGHĨA VIỆT NAM</t>
    </r>
  </si>
  <si>
    <t xml:space="preserve">TRƯỜNG ĐẠI HỌC CÔNG NGHỆ </t>
  </si>
  <si>
    <t>Hà Nội, ngày     tháng    năm 2021</t>
  </si>
  <si>
    <t>Sĩ số</t>
  </si>
  <si>
    <t>Kết quả xếp loại</t>
  </si>
  <si>
    <t>Xuất sắc</t>
  </si>
  <si>
    <t xml:space="preserve">Trung bình </t>
  </si>
  <si>
    <t>Yếu</t>
  </si>
  <si>
    <t>Kém</t>
  </si>
  <si>
    <t>Số lượng</t>
  </si>
  <si>
    <t>%</t>
  </si>
  <si>
    <t>Tổng cộng khoa CNTT</t>
  </si>
  <si>
    <t>Tổng cộng Khoa ĐTVT</t>
  </si>
  <si>
    <t>Tổng cộng Khoa CHKT &amp; TĐH</t>
  </si>
  <si>
    <t>Tổng cộng khoa VLKT&amp;CN Nano</t>
  </si>
  <si>
    <t>Tổng cộng toàn khoá:</t>
  </si>
  <si>
    <t>BẢNG TỔNG HỢP KẾT QUẢ RÈN LUYỆN  TOÀN KHOÁ CỦA SINH VIÊN K60</t>
  </si>
  <si>
    <t>TỐT NGHIỆP ĐỢT T7/2021</t>
  </si>
  <si>
    <t>CHECK</t>
  </si>
  <si>
    <t>QH-2015-I/CQ-C-B (K60CB)</t>
  </si>
  <si>
    <t>QH-2015-I/CQ-C-C (K60CC)</t>
  </si>
  <si>
    <t>QH-2015-I/CQ-C-D (K60CD)</t>
  </si>
  <si>
    <t>QH-2015-I/CQ-C-CLC (K60CLC)</t>
  </si>
  <si>
    <t>QH-2015-I/CQ-N (K60N)</t>
  </si>
  <si>
    <t>QH-2015-I/CQ-T (K60T)</t>
  </si>
  <si>
    <t>QH-2015-I/CQ-Đ-B (K60ĐB)</t>
  </si>
  <si>
    <t>QH-2015-I/CQ-M (K60M)</t>
  </si>
  <si>
    <t>QH-2015-I/CQ-H (K60H)</t>
  </si>
  <si>
    <t>QH-2016-I/CQ-CA-CLC2 (K61CA-CLC2)</t>
  </si>
  <si>
    <t>QH-2016-I/CQ-CAC (K61-CAC)</t>
  </si>
  <si>
    <t>QH-2015-I/CQ-V (K60V)</t>
  </si>
  <si>
    <t>QH-2016-I/CQ-E (K61E)</t>
  </si>
  <si>
    <t>QH-2016-I/CQ-H (K61H)</t>
  </si>
  <si>
    <t>QH-2016-I/CQ-CA-CLC2 (K61CA-CLC1)</t>
  </si>
  <si>
    <t>QH-2016-I/CQ-C-B (K61CB)</t>
  </si>
  <si>
    <t>QH-2016-I/CQ-C-C (K61CC)</t>
  </si>
  <si>
    <t>QH-2016-I/CQ-C-D (K61T)</t>
  </si>
  <si>
    <t>QH-2016-I/CQ-N (K61N)</t>
  </si>
  <si>
    <t>QH-2016-I/CQ-Đ-B (K61ĐB)</t>
  </si>
  <si>
    <t>QH-2016-I/CQ-M (K61M)</t>
  </si>
  <si>
    <t>QH-2016-I/CQ-V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</si>
</sst>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/mm\/yyyy"/>
    <numFmt numFmtId="165" formatCode="0.0\ [$%]"/>
    <numFmt numFmtId="166" formatCode="0.00\ [$%]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3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sz val="13"/>
      <color rgb="FF000000"/>
      <name val="Times New Roman"/>
      <family val="1"/>
    </font>
    <font>
      <sz val="11"/>
      <color theme="1"/>
      <name val="Calibri"/>
      <family val="2"/>
    </font>
    <font>
      <b/>
      <sz val="11"/>
      <color rgb="FF000000"/>
      <name val="Times New Roman"/>
      <family val="1"/>
    </font>
    <font>
      <sz val="11"/>
      <name val="Arial"/>
      <family val="2"/>
    </font>
    <font>
      <sz val="11"/>
      <color rgb="FF000000"/>
      <name val="Times New Roman"/>
      <family val="1"/>
    </font>
    <font>
      <sz val="11"/>
      <color theme="1"/>
      <name val="Arial"/>
      <family val="2"/>
    </font>
    <font>
      <b/>
      <sz val="11"/>
      <color rgb="FFFF0000"/>
      <name val="Calibri Light"/>
      <family val="2"/>
      <scheme val="major"/>
    </font>
    <font>
      <b/>
      <sz val="11"/>
      <color rgb="FFFF0000"/>
      <name val="Calibri"/>
      <family val="2"/>
    </font>
    <font>
      <sz val="11"/>
      <name val="Calibri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1" fillId="0" borderId="0"/>
  </cellStyleXfs>
  <cellXfs count="118">
    <xf numFmtId="0" fontId="0" fillId="0" borderId="0" xfId="0"/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164" fontId="4" fillId="2" borderId="1" xfId="0" applyNumberFormat="1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right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164" fontId="7" fillId="0" borderId="1" xfId="0" applyNumberFormat="1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1" fontId="8" fillId="0" borderId="1" xfId="0" applyNumberFormat="1" applyFont="1" applyBorder="1" applyAlignment="1" applyProtection="1">
      <alignment horizontal="right"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7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/>
    <xf numFmtId="1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1" applyNumberFormat="1" applyFont="1" applyBorder="1" applyAlignment="1" applyProtection="1">
      <alignment horizontal="left" vertical="center" wrapText="1"/>
      <protection locked="0"/>
    </xf>
    <xf numFmtId="0" fontId="0" fillId="0" borderId="0" xfId="0" applyFill="1"/>
    <xf numFmtId="0" fontId="5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/>
    <xf numFmtId="49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49" fontId="4" fillId="2" borderId="2" xfId="0" applyNumberFormat="1" applyFont="1" applyFill="1" applyBorder="1" applyAlignment="1" applyProtection="1">
      <alignment horizontal="right" vertical="center" wrapText="1"/>
      <protection locked="0"/>
    </xf>
    <xf numFmtId="49" fontId="7" fillId="0" borderId="2" xfId="0" applyNumberFormat="1" applyFont="1" applyBorder="1" applyAlignment="1" applyProtection="1">
      <alignment horizontal="right" vertical="center" wrapText="1"/>
      <protection locked="0"/>
    </xf>
    <xf numFmtId="49" fontId="7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2" fillId="0" borderId="1" xfId="0" applyFont="1" applyBorder="1" applyAlignment="1">
      <alignment horizontal="left"/>
    </xf>
    <xf numFmtId="0" fontId="7" fillId="0" borderId="0" xfId="0" applyFont="1" applyFill="1" applyBorder="1"/>
    <xf numFmtId="49" fontId="4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0" borderId="0" xfId="0" applyFont="1" applyAlignment="1"/>
    <xf numFmtId="0" fontId="7" fillId="0" borderId="1" xfId="0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49" fontId="7" fillId="0" borderId="0" xfId="0" applyNumberFormat="1" applyFont="1" applyBorder="1" applyAlignment="1" applyProtection="1">
      <alignment horizontal="right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164" fontId="7" fillId="0" borderId="0" xfId="0" applyNumberFormat="1" applyFont="1" applyBorder="1" applyAlignment="1" applyProtection="1">
      <alignment horizontal="left" vertical="center" wrapText="1"/>
      <protection locked="0"/>
    </xf>
    <xf numFmtId="164" fontId="6" fillId="0" borderId="0" xfId="1" applyNumberFormat="1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1" fontId="8" fillId="0" borderId="0" xfId="0" applyNumberFormat="1" applyFont="1" applyBorder="1" applyAlignment="1" applyProtection="1">
      <alignment horizontal="right" vertical="center" wrapText="1"/>
      <protection locked="0"/>
    </xf>
    <xf numFmtId="0" fontId="8" fillId="0" borderId="0" xfId="0" applyFont="1" applyBorder="1" applyAlignment="1" applyProtection="1">
      <alignment vertical="center" wrapText="1"/>
      <protection locked="0"/>
    </xf>
    <xf numFmtId="1" fontId="7" fillId="0" borderId="0" xfId="0" applyNumberFormat="1" applyFont="1" applyBorder="1" applyAlignment="1" applyProtection="1">
      <alignment horizontal="center" vertical="center" wrapText="1"/>
      <protection locked="0"/>
    </xf>
    <xf numFmtId="0" fontId="7" fillId="0" borderId="1" xfId="0" quotePrefix="1" applyFont="1" applyBorder="1" applyAlignment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7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17" fillId="0" borderId="10" xfId="0" applyFont="1" applyBorder="1"/>
    <xf numFmtId="165" fontId="17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165" fontId="22" fillId="0" borderId="10" xfId="0" applyNumberFormat="1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165" fontId="23" fillId="0" borderId="10" xfId="0" applyNumberFormat="1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165" fontId="17" fillId="0" borderId="4" xfId="0" applyNumberFormat="1" applyFont="1" applyBorder="1" applyAlignment="1">
      <alignment horizontal="center"/>
    </xf>
    <xf numFmtId="0" fontId="26" fillId="0" borderId="10" xfId="0" applyFont="1" applyBorder="1" applyAlignment="1">
      <alignment horizontal="center"/>
    </xf>
    <xf numFmtId="165" fontId="26" fillId="0" borderId="10" xfId="0" applyNumberFormat="1" applyFont="1" applyBorder="1" applyAlignment="1">
      <alignment horizontal="center"/>
    </xf>
    <xf numFmtId="166" fontId="26" fillId="0" borderId="10" xfId="0" applyNumberFormat="1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165" fontId="26" fillId="0" borderId="1" xfId="0" applyNumberFormat="1" applyFont="1" applyBorder="1" applyAlignment="1">
      <alignment horizontal="center"/>
    </xf>
    <xf numFmtId="165" fontId="0" fillId="0" borderId="0" xfId="0" applyNumberFormat="1"/>
    <xf numFmtId="0" fontId="20" fillId="0" borderId="8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/>
    </xf>
    <xf numFmtId="165" fontId="27" fillId="0" borderId="10" xfId="0" applyNumberFormat="1" applyFont="1" applyBorder="1" applyAlignment="1">
      <alignment horizontal="center"/>
    </xf>
    <xf numFmtId="0" fontId="0" fillId="0" borderId="0" xfId="0" applyFont="1"/>
    <xf numFmtId="165" fontId="0" fillId="0" borderId="0" xfId="0" applyNumberFormat="1" applyFont="1"/>
    <xf numFmtId="0" fontId="17" fillId="0" borderId="7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3" fillId="0" borderId="5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right" vertical="center"/>
    </xf>
    <xf numFmtId="0" fontId="18" fillId="0" borderId="5" xfId="0" applyFont="1" applyBorder="1" applyAlignment="1">
      <alignment horizontal="center" vertical="center"/>
    </xf>
    <xf numFmtId="0" fontId="19" fillId="0" borderId="7" xfId="0" applyFont="1" applyBorder="1"/>
    <xf numFmtId="0" fontId="18" fillId="0" borderId="4" xfId="0" applyFont="1" applyBorder="1" applyAlignment="1">
      <alignment horizontal="center" vertical="center"/>
    </xf>
    <xf numFmtId="0" fontId="19" fillId="0" borderId="8" xfId="0" applyFont="1" applyBorder="1"/>
    <xf numFmtId="0" fontId="19" fillId="0" borderId="9" xfId="0" applyFont="1" applyBorder="1"/>
    <xf numFmtId="0" fontId="19" fillId="0" borderId="6" xfId="0" applyFont="1" applyBorder="1"/>
    <xf numFmtId="0" fontId="27" fillId="0" borderId="5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5" fillId="0" borderId="7" xfId="0" applyFont="1" applyBorder="1"/>
    <xf numFmtId="0" fontId="22" fillId="0" borderId="5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0" fontId="23" fillId="0" borderId="6" xfId="0" applyFont="1" applyBorder="1" applyAlignment="1">
      <alignment horizontal="center"/>
    </xf>
  </cellXfs>
  <cellStyles count="3">
    <cellStyle name="Hyperlink" xfId="1" builtinId="8"/>
    <cellStyle name="Normal" xfId="0" builtinId="0"/>
    <cellStyle name="Normal 6" xfId="2" xr:uid="{19807ACB-BB68-41E8-98E5-7F40957F35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2</xdr:row>
      <xdr:rowOff>0</xdr:rowOff>
    </xdr:from>
    <xdr:to>
      <xdr:col>2</xdr:col>
      <xdr:colOff>1381125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78860CF-E368-4C94-AE6C-8AAC9DB1B605}"/>
            </a:ext>
          </a:extLst>
        </xdr:cNvPr>
        <xdr:cNvCxnSpPr/>
      </xdr:nvCxnSpPr>
      <xdr:spPr>
        <a:xfrm>
          <a:off x="1524000" y="523875"/>
          <a:ext cx="809625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428625</xdr:colOff>
      <xdr:row>1</xdr:row>
      <xdr:rowOff>228600</xdr:rowOff>
    </xdr:from>
    <xdr:to>
      <xdr:col>17</xdr:col>
      <xdr:colOff>0</xdr:colOff>
      <xdr:row>2</xdr:row>
      <xdr:rowOff>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D74064E1-7C09-4D52-9FA2-851DAA762625}"/>
            </a:ext>
          </a:extLst>
        </xdr:cNvPr>
        <xdr:cNvCxnSpPr/>
      </xdr:nvCxnSpPr>
      <xdr:spPr>
        <a:xfrm>
          <a:off x="6219825" y="514350"/>
          <a:ext cx="17716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866775</xdr:colOff>
      <xdr:row>2</xdr:row>
      <xdr:rowOff>9525</xdr:rowOff>
    </xdr:from>
    <xdr:to>
      <xdr:col>4</xdr:col>
      <xdr:colOff>133350</xdr:colOff>
      <xdr:row>2</xdr:row>
      <xdr:rowOff>9526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94035275-CDF1-47F4-BE99-C98F7B6F096F}"/>
            </a:ext>
          </a:extLst>
        </xdr:cNvPr>
        <xdr:cNvCxnSpPr/>
      </xdr:nvCxnSpPr>
      <xdr:spPr>
        <a:xfrm flipV="1">
          <a:off x="1981200" y="533400"/>
          <a:ext cx="163830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428625</xdr:colOff>
      <xdr:row>2</xdr:row>
      <xdr:rowOff>0</xdr:rowOff>
    </xdr:from>
    <xdr:to>
      <xdr:col>14</xdr:col>
      <xdr:colOff>352425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4E713A3-8C42-46E5-8C47-A03D263CF0FE}"/>
            </a:ext>
          </a:extLst>
        </xdr:cNvPr>
        <xdr:cNvCxnSpPr/>
      </xdr:nvCxnSpPr>
      <xdr:spPr>
        <a:xfrm>
          <a:off x="9210675" y="523875"/>
          <a:ext cx="18288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533400</xdr:colOff>
      <xdr:row>2</xdr:row>
      <xdr:rowOff>0</xdr:rowOff>
    </xdr:from>
    <xdr:ext cx="15716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9902C012-F0B8-42BE-BB19-5A7E720E1327}"/>
            </a:ext>
          </a:extLst>
        </xdr:cNvPr>
        <xdr:cNvGrpSpPr/>
      </xdr:nvGrpSpPr>
      <xdr:grpSpPr>
        <a:xfrm>
          <a:off x="7839075" y="400050"/>
          <a:ext cx="1571625" cy="38100"/>
          <a:chOff x="4560188" y="3780000"/>
          <a:chExt cx="1571625" cy="0"/>
        </a:xfrm>
      </xdr:grpSpPr>
      <xdr:cxnSp macro="">
        <xdr:nvCxnSpPr>
          <xdr:cNvPr id="3" name="Shape 3">
            <a:extLst>
              <a:ext uri="{FF2B5EF4-FFF2-40B4-BE49-F238E27FC236}">
                <a16:creationId xmlns:a16="http://schemas.microsoft.com/office/drawing/2014/main" id="{D631416C-6536-482A-912D-71CF629000CC}"/>
              </a:ext>
            </a:extLst>
          </xdr:cNvPr>
          <xdr:cNvCxnSpPr/>
        </xdr:nvCxnSpPr>
        <xdr:spPr>
          <a:xfrm>
            <a:off x="4560188" y="3780000"/>
            <a:ext cx="1571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1057275</xdr:colOff>
      <xdr:row>2</xdr:row>
      <xdr:rowOff>9525</xdr:rowOff>
    </xdr:from>
    <xdr:ext cx="1371600" cy="38100"/>
    <xdr:grpSp>
      <xdr:nvGrpSpPr>
        <xdr:cNvPr id="4" name="Shape 2">
          <a:extLst>
            <a:ext uri="{FF2B5EF4-FFF2-40B4-BE49-F238E27FC236}">
              <a16:creationId xmlns:a16="http://schemas.microsoft.com/office/drawing/2014/main" id="{B409CAFC-2251-48C9-8B80-8F3FAFCFBE38}"/>
            </a:ext>
          </a:extLst>
        </xdr:cNvPr>
        <xdr:cNvGrpSpPr/>
      </xdr:nvGrpSpPr>
      <xdr:grpSpPr>
        <a:xfrm>
          <a:off x="1666875" y="409575"/>
          <a:ext cx="1371600" cy="38100"/>
          <a:chOff x="4660200" y="3780000"/>
          <a:chExt cx="1371600" cy="0"/>
        </a:xfrm>
      </xdr:grpSpPr>
      <xdr:cxnSp macro="">
        <xdr:nvCxnSpPr>
          <xdr:cNvPr id="5" name="Shape 4">
            <a:extLst>
              <a:ext uri="{FF2B5EF4-FFF2-40B4-BE49-F238E27FC236}">
                <a16:creationId xmlns:a16="http://schemas.microsoft.com/office/drawing/2014/main" id="{8B83018C-D685-4972-A751-6A84F4FCD9C8}"/>
              </a:ext>
            </a:extLst>
          </xdr:cNvPr>
          <xdr:cNvCxnSpPr/>
        </xdr:nvCxnSpPr>
        <xdr:spPr>
          <a:xfrm>
            <a:off x="4660200" y="3780000"/>
            <a:ext cx="1371600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533400</xdr:colOff>
      <xdr:row>2</xdr:row>
      <xdr:rowOff>0</xdr:rowOff>
    </xdr:from>
    <xdr:ext cx="15716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7EFF31C-DBCA-432F-9911-14B8725608F0}"/>
            </a:ext>
          </a:extLst>
        </xdr:cNvPr>
        <xdr:cNvGrpSpPr/>
      </xdr:nvGrpSpPr>
      <xdr:grpSpPr>
        <a:xfrm>
          <a:off x="7943850" y="400050"/>
          <a:ext cx="1571625" cy="38100"/>
          <a:chOff x="4560188" y="3780000"/>
          <a:chExt cx="1571625" cy="0"/>
        </a:xfrm>
      </xdr:grpSpPr>
      <xdr:cxnSp macro="">
        <xdr:nvCxnSpPr>
          <xdr:cNvPr id="3" name="Shape 3">
            <a:extLst>
              <a:ext uri="{FF2B5EF4-FFF2-40B4-BE49-F238E27FC236}">
                <a16:creationId xmlns:a16="http://schemas.microsoft.com/office/drawing/2014/main" id="{C5CF0053-8239-4224-B36F-1FBD287BE8A8}"/>
              </a:ext>
            </a:extLst>
          </xdr:cNvPr>
          <xdr:cNvCxnSpPr/>
        </xdr:nvCxnSpPr>
        <xdr:spPr>
          <a:xfrm>
            <a:off x="4560188" y="3780000"/>
            <a:ext cx="1571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1057275</xdr:colOff>
      <xdr:row>2</xdr:row>
      <xdr:rowOff>9525</xdr:rowOff>
    </xdr:from>
    <xdr:ext cx="1371600" cy="38100"/>
    <xdr:grpSp>
      <xdr:nvGrpSpPr>
        <xdr:cNvPr id="4" name="Shape 2">
          <a:extLst>
            <a:ext uri="{FF2B5EF4-FFF2-40B4-BE49-F238E27FC236}">
              <a16:creationId xmlns:a16="http://schemas.microsoft.com/office/drawing/2014/main" id="{FCC01437-5EA6-4826-928C-92DC30FE05B8}"/>
            </a:ext>
          </a:extLst>
        </xdr:cNvPr>
        <xdr:cNvGrpSpPr/>
      </xdr:nvGrpSpPr>
      <xdr:grpSpPr>
        <a:xfrm>
          <a:off x="1666875" y="409575"/>
          <a:ext cx="1371600" cy="38100"/>
          <a:chOff x="4660200" y="3780000"/>
          <a:chExt cx="1371600" cy="0"/>
        </a:xfrm>
      </xdr:grpSpPr>
      <xdr:cxnSp macro="">
        <xdr:nvCxnSpPr>
          <xdr:cNvPr id="5" name="Shape 4">
            <a:extLst>
              <a:ext uri="{FF2B5EF4-FFF2-40B4-BE49-F238E27FC236}">
                <a16:creationId xmlns:a16="http://schemas.microsoft.com/office/drawing/2014/main" id="{C60B6AF2-E738-486D-8CB1-E751A6BCB68B}"/>
              </a:ext>
            </a:extLst>
          </xdr:cNvPr>
          <xdr:cNvCxnSpPr/>
        </xdr:nvCxnSpPr>
        <xdr:spPr>
          <a:xfrm>
            <a:off x="4660200" y="3780000"/>
            <a:ext cx="1371600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thanhloan08121997@gmail.com" TargetMode="External"/><Relationship Id="rId13" Type="http://schemas.openxmlformats.org/officeDocument/2006/relationships/comments" Target="../comments1.xml"/><Relationship Id="rId3" Type="http://schemas.openxmlformats.org/officeDocument/2006/relationships/hyperlink" Target="mailto:thanhhuyenuet@gmail.com" TargetMode="External"/><Relationship Id="rId7" Type="http://schemas.openxmlformats.org/officeDocument/2006/relationships/hyperlink" Target="mailto:chuthom97@gmail.com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mailto:duong9597@gmail.com" TargetMode="External"/><Relationship Id="rId1" Type="http://schemas.openxmlformats.org/officeDocument/2006/relationships/hyperlink" Target="mailto:15021994@vnu.edu.vn" TargetMode="External"/><Relationship Id="rId6" Type="http://schemas.openxmlformats.org/officeDocument/2006/relationships/hyperlink" Target="mailto:duongvantien97.uet@gmail.com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mailto:nguyenvanquangtn97@gmail.com" TargetMode="External"/><Relationship Id="rId10" Type="http://schemas.openxmlformats.org/officeDocument/2006/relationships/hyperlink" Target="mailto:maixuantu1997@gmail.com" TargetMode="External"/><Relationship Id="rId4" Type="http://schemas.openxmlformats.org/officeDocument/2006/relationships/hyperlink" Target="mailto:leduyhung102@gmail.com" TargetMode="External"/><Relationship Id="rId9" Type="http://schemas.openxmlformats.org/officeDocument/2006/relationships/hyperlink" Target="mailto:15021364@vnu.edu.vn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quanxgbg01@gmail.com" TargetMode="External"/><Relationship Id="rId13" Type="http://schemas.openxmlformats.org/officeDocument/2006/relationships/hyperlink" Target="mailto:sonnguyen3313@gmail.com" TargetMode="External"/><Relationship Id="rId3" Type="http://schemas.openxmlformats.org/officeDocument/2006/relationships/hyperlink" Target="mailto:lequangdao98@gmail.com" TargetMode="External"/><Relationship Id="rId7" Type="http://schemas.openxmlformats.org/officeDocument/2006/relationships/hyperlink" Target="mailto:nguyenhuong1998hy@gmail.com" TargetMode="External"/><Relationship Id="rId12" Type="http://schemas.openxmlformats.org/officeDocument/2006/relationships/hyperlink" Target="mailto:hoangvanhoc191998@gmail.com" TargetMode="External"/><Relationship Id="rId2" Type="http://schemas.openxmlformats.org/officeDocument/2006/relationships/hyperlink" Target="mailto:lntung258@gmail.com" TargetMode="External"/><Relationship Id="rId1" Type="http://schemas.openxmlformats.org/officeDocument/2006/relationships/hyperlink" Target="mailto:16020300@vnu.edu.vn" TargetMode="External"/><Relationship Id="rId6" Type="http://schemas.openxmlformats.org/officeDocument/2006/relationships/hyperlink" Target="mailto:duypham98.uet@gmail.com" TargetMode="External"/><Relationship Id="rId11" Type="http://schemas.openxmlformats.org/officeDocument/2006/relationships/hyperlink" Target="mailto:nnthanh.uet@gmail.com" TargetMode="External"/><Relationship Id="rId5" Type="http://schemas.openxmlformats.org/officeDocument/2006/relationships/hyperlink" Target="mailto:16021275@vnu.edu.vn" TargetMode="External"/><Relationship Id="rId15" Type="http://schemas.openxmlformats.org/officeDocument/2006/relationships/drawing" Target="../drawings/drawing2.xml"/><Relationship Id="rId10" Type="http://schemas.openxmlformats.org/officeDocument/2006/relationships/hyperlink" Target="mailto:huudo1998@gmail.com" TargetMode="External"/><Relationship Id="rId4" Type="http://schemas.openxmlformats.org/officeDocument/2006/relationships/hyperlink" Target="mailto:n.tnhbt@gmail.com" TargetMode="External"/><Relationship Id="rId9" Type="http://schemas.openxmlformats.org/officeDocument/2006/relationships/hyperlink" Target="mailto:nguyenduc_98nd@gmail.com" TargetMode="External"/><Relationship Id="rId1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0B2F9-CB0E-4352-859B-43BC8473BE87}">
  <dimension ref="A1:V43"/>
  <sheetViews>
    <sheetView workbookViewId="0">
      <selection activeCell="A6" sqref="A6:XFD6"/>
    </sheetView>
  </sheetViews>
  <sheetFormatPr defaultColWidth="27.85546875" defaultRowHeight="22.5" customHeight="1" x14ac:dyDescent="0.25"/>
  <cols>
    <col min="1" max="1" width="5.28515625" style="13" customWidth="1"/>
    <col min="2" max="2" width="9" bestFit="1" customWidth="1"/>
    <col min="3" max="3" width="23.42578125" bestFit="1" customWidth="1"/>
    <col min="4" max="4" width="12" style="30" customWidth="1"/>
    <col min="5" max="5" width="9.28515625" bestFit="1" customWidth="1"/>
    <col min="6" max="6" width="14.28515625" hidden="1" customWidth="1"/>
    <col min="7" max="7" width="32.28515625" hidden="1" customWidth="1"/>
    <col min="8" max="15" width="7" bestFit="1" customWidth="1"/>
    <col min="16" max="17" width="6" bestFit="1" customWidth="1"/>
    <col min="18" max="19" width="7" bestFit="1" customWidth="1"/>
    <col min="20" max="21" width="10.85546875" style="13" customWidth="1"/>
    <col min="22" max="22" width="12.42578125" style="28" hidden="1" customWidth="1"/>
  </cols>
  <sheetData>
    <row r="1" spans="1:22" ht="22.5" customHeight="1" x14ac:dyDescent="0.25">
      <c r="B1" s="95" t="s">
        <v>134</v>
      </c>
      <c r="C1" s="95"/>
      <c r="D1" s="95"/>
      <c r="E1" s="95"/>
      <c r="F1" s="95"/>
      <c r="G1" s="95"/>
      <c r="I1" s="96" t="s">
        <v>136</v>
      </c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14"/>
      <c r="V1" s="14"/>
    </row>
    <row r="2" spans="1:22" ht="18.75" customHeight="1" x14ac:dyDescent="0.25">
      <c r="B2" s="95" t="s">
        <v>135</v>
      </c>
      <c r="C2" s="95"/>
      <c r="D2" s="95"/>
      <c r="E2" s="95"/>
      <c r="F2" s="95"/>
      <c r="G2" s="95"/>
      <c r="I2" s="96" t="s">
        <v>137</v>
      </c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14"/>
      <c r="V2" s="14"/>
    </row>
    <row r="4" spans="1:22" ht="22.5" customHeight="1" x14ac:dyDescent="0.25">
      <c r="B4" s="94" t="s">
        <v>201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</row>
    <row r="6" spans="1:22" ht="22.5" customHeight="1" x14ac:dyDescent="0.25">
      <c r="A6" s="57" t="s">
        <v>199</v>
      </c>
      <c r="B6" s="24" t="s">
        <v>1</v>
      </c>
      <c r="C6" s="1" t="s">
        <v>66</v>
      </c>
      <c r="D6" s="2" t="s">
        <v>2</v>
      </c>
      <c r="E6" s="2" t="s">
        <v>0</v>
      </c>
      <c r="F6" s="2" t="s">
        <v>67</v>
      </c>
      <c r="G6" s="2" t="s">
        <v>68</v>
      </c>
      <c r="H6" s="3">
        <v>1.1516</v>
      </c>
      <c r="I6" s="4">
        <v>2.1516000000000002</v>
      </c>
      <c r="J6" s="5">
        <v>1.1617</v>
      </c>
      <c r="K6" s="5">
        <v>2.1617000000000002</v>
      </c>
      <c r="L6" s="5">
        <v>1.1718</v>
      </c>
      <c r="M6" s="5">
        <v>2.1718000000000002</v>
      </c>
      <c r="N6" s="5">
        <v>1.1819</v>
      </c>
      <c r="O6" s="5">
        <v>2.1819000000000002</v>
      </c>
      <c r="P6" s="4">
        <v>1.1919999999999999</v>
      </c>
      <c r="Q6" s="5">
        <v>2.1920000000000002</v>
      </c>
      <c r="R6" s="5">
        <v>1.2020999999999999</v>
      </c>
      <c r="S6" s="5">
        <v>2.2021000000000002</v>
      </c>
      <c r="T6" s="5" t="s">
        <v>69</v>
      </c>
      <c r="U6" s="5" t="s">
        <v>3</v>
      </c>
      <c r="V6" s="18" t="s">
        <v>210</v>
      </c>
    </row>
    <row r="7" spans="1:22" ht="22.5" customHeight="1" x14ac:dyDescent="0.25">
      <c r="A7" s="58">
        <v>1</v>
      </c>
      <c r="B7" s="25">
        <v>15021994</v>
      </c>
      <c r="C7" s="6" t="s">
        <v>28</v>
      </c>
      <c r="D7" s="7" t="s">
        <v>70</v>
      </c>
      <c r="E7" s="7" t="s">
        <v>71</v>
      </c>
      <c r="F7" s="7"/>
      <c r="G7" s="16" t="s">
        <v>72</v>
      </c>
      <c r="H7" s="8">
        <v>80</v>
      </c>
      <c r="I7" s="9">
        <v>77</v>
      </c>
      <c r="J7" s="8">
        <v>73</v>
      </c>
      <c r="K7" s="8">
        <v>70</v>
      </c>
      <c r="L7" s="8">
        <v>75</v>
      </c>
      <c r="M7" s="8">
        <v>80</v>
      </c>
      <c r="N7" s="8">
        <v>80</v>
      </c>
      <c r="O7" s="6">
        <v>77</v>
      </c>
      <c r="P7" s="10">
        <v>60</v>
      </c>
      <c r="Q7" s="11">
        <v>60</v>
      </c>
      <c r="R7" s="6">
        <v>60</v>
      </c>
      <c r="S7" s="6">
        <v>80</v>
      </c>
      <c r="T7" s="15">
        <f>AVERAGE(H7:S7)</f>
        <v>72.666666666666671</v>
      </c>
      <c r="U7" s="15" t="s">
        <v>13</v>
      </c>
      <c r="V7" s="19" t="str">
        <f t="shared" ref="V7:V37" si="0">IF(T7&gt;=90,"Xuất sắc",IF(T7&gt;=80,"Tốt", IF(T7&gt;=65,"Khá",IF(T7&gt;=50,"Trung bình", IF(T7&gt;=35, "Yếu", "Kém")))))</f>
        <v>Khá</v>
      </c>
    </row>
    <row r="8" spans="1:22" ht="22.5" customHeight="1" x14ac:dyDescent="0.25">
      <c r="A8" s="58">
        <v>2</v>
      </c>
      <c r="B8" s="25">
        <v>15021924</v>
      </c>
      <c r="C8" s="6" t="s">
        <v>30</v>
      </c>
      <c r="D8" s="7" t="s">
        <v>73</v>
      </c>
      <c r="E8" s="7" t="s">
        <v>74</v>
      </c>
      <c r="F8" s="7" t="s">
        <v>75</v>
      </c>
      <c r="G8" s="16" t="s">
        <v>76</v>
      </c>
      <c r="H8" s="8">
        <v>90</v>
      </c>
      <c r="I8" s="9">
        <v>80</v>
      </c>
      <c r="J8" s="8">
        <v>80</v>
      </c>
      <c r="K8" s="8">
        <v>80</v>
      </c>
      <c r="L8" s="8">
        <v>65</v>
      </c>
      <c r="M8" s="8">
        <v>80</v>
      </c>
      <c r="N8" s="8">
        <v>70</v>
      </c>
      <c r="O8" s="6">
        <v>72</v>
      </c>
      <c r="P8" s="10">
        <v>80</v>
      </c>
      <c r="Q8" s="11">
        <v>60</v>
      </c>
      <c r="R8" s="6">
        <v>57</v>
      </c>
      <c r="S8" s="6">
        <v>80</v>
      </c>
      <c r="T8" s="15">
        <f t="shared" ref="T8:T37" si="1">AVERAGE(H8:S8)</f>
        <v>74.5</v>
      </c>
      <c r="U8" s="15" t="s">
        <v>13</v>
      </c>
      <c r="V8" s="19" t="str">
        <f t="shared" si="0"/>
        <v>Khá</v>
      </c>
    </row>
    <row r="9" spans="1:22" ht="22.5" customHeight="1" x14ac:dyDescent="0.25">
      <c r="A9" s="58">
        <v>3</v>
      </c>
      <c r="B9" s="25">
        <v>15021521</v>
      </c>
      <c r="C9" s="6" t="s">
        <v>4</v>
      </c>
      <c r="D9" s="7">
        <v>35483</v>
      </c>
      <c r="E9" s="7" t="s">
        <v>77</v>
      </c>
      <c r="F9" s="7"/>
      <c r="G9" s="16"/>
      <c r="H9" s="8">
        <v>80</v>
      </c>
      <c r="I9" s="9">
        <v>77</v>
      </c>
      <c r="J9" s="8">
        <v>80</v>
      </c>
      <c r="K9" s="8">
        <v>82</v>
      </c>
      <c r="L9" s="8">
        <v>83</v>
      </c>
      <c r="M9" s="8">
        <v>82</v>
      </c>
      <c r="N9" s="8">
        <v>85</v>
      </c>
      <c r="O9" s="6">
        <v>80</v>
      </c>
      <c r="P9" s="10">
        <v>60</v>
      </c>
      <c r="Q9" s="11">
        <v>60</v>
      </c>
      <c r="R9" s="6">
        <v>60</v>
      </c>
      <c r="S9" s="6">
        <v>80</v>
      </c>
      <c r="T9" s="15">
        <f t="shared" si="1"/>
        <v>75.75</v>
      </c>
      <c r="U9" s="15" t="s">
        <v>13</v>
      </c>
      <c r="V9" s="19" t="str">
        <f t="shared" si="0"/>
        <v>Khá</v>
      </c>
    </row>
    <row r="10" spans="1:22" ht="22.5" customHeight="1" x14ac:dyDescent="0.25">
      <c r="A10" s="58">
        <v>4</v>
      </c>
      <c r="B10" s="25">
        <v>15022614</v>
      </c>
      <c r="C10" s="6" t="s">
        <v>31</v>
      </c>
      <c r="D10" s="7">
        <v>35631</v>
      </c>
      <c r="E10" s="7" t="s">
        <v>78</v>
      </c>
      <c r="F10" s="7" t="s">
        <v>79</v>
      </c>
      <c r="G10" s="16" t="s">
        <v>80</v>
      </c>
      <c r="H10" s="8">
        <v>69</v>
      </c>
      <c r="I10" s="9">
        <v>73</v>
      </c>
      <c r="J10" s="8">
        <v>84</v>
      </c>
      <c r="K10" s="8">
        <v>84</v>
      </c>
      <c r="L10" s="8">
        <v>85</v>
      </c>
      <c r="M10" s="8">
        <v>80</v>
      </c>
      <c r="N10" s="8">
        <v>80</v>
      </c>
      <c r="O10" s="6">
        <v>90</v>
      </c>
      <c r="P10" s="10">
        <v>60</v>
      </c>
      <c r="Q10" s="11">
        <v>60</v>
      </c>
      <c r="R10" s="6">
        <v>60</v>
      </c>
      <c r="S10" s="6">
        <v>80</v>
      </c>
      <c r="T10" s="15">
        <f t="shared" si="1"/>
        <v>75.416666666666671</v>
      </c>
      <c r="U10" s="15" t="s">
        <v>13</v>
      </c>
      <c r="V10" s="19" t="str">
        <f t="shared" si="0"/>
        <v>Khá</v>
      </c>
    </row>
    <row r="11" spans="1:22" ht="22.5" customHeight="1" x14ac:dyDescent="0.25">
      <c r="A11" s="58">
        <v>5</v>
      </c>
      <c r="B11" s="25">
        <v>15022308</v>
      </c>
      <c r="C11" s="6" t="s">
        <v>6</v>
      </c>
      <c r="D11" s="7">
        <v>35456</v>
      </c>
      <c r="E11" s="7" t="s">
        <v>77</v>
      </c>
      <c r="F11" s="7"/>
      <c r="G11" s="16"/>
      <c r="H11" s="8">
        <v>86</v>
      </c>
      <c r="I11" s="9">
        <v>77</v>
      </c>
      <c r="J11" s="8">
        <v>80</v>
      </c>
      <c r="K11" s="8">
        <v>78</v>
      </c>
      <c r="L11" s="8">
        <v>77</v>
      </c>
      <c r="M11" s="8">
        <v>77</v>
      </c>
      <c r="N11" s="8">
        <v>80</v>
      </c>
      <c r="O11" s="6">
        <v>77</v>
      </c>
      <c r="P11" s="10">
        <v>60</v>
      </c>
      <c r="Q11" s="11">
        <v>60</v>
      </c>
      <c r="R11" s="6">
        <v>60</v>
      </c>
      <c r="S11" s="6">
        <v>80</v>
      </c>
      <c r="T11" s="15">
        <f t="shared" si="1"/>
        <v>74.333333333333329</v>
      </c>
      <c r="U11" s="15" t="s">
        <v>13</v>
      </c>
      <c r="V11" s="19" t="str">
        <f t="shared" si="0"/>
        <v>Khá</v>
      </c>
    </row>
    <row r="12" spans="1:22" ht="22.5" customHeight="1" x14ac:dyDescent="0.25">
      <c r="A12" s="58">
        <v>6</v>
      </c>
      <c r="B12" s="25">
        <v>15021351</v>
      </c>
      <c r="C12" s="6" t="s">
        <v>17</v>
      </c>
      <c r="D12" s="7">
        <v>35678</v>
      </c>
      <c r="E12" s="7" t="s">
        <v>81</v>
      </c>
      <c r="F12" s="7" t="s">
        <v>82</v>
      </c>
      <c r="G12" s="16" t="s">
        <v>83</v>
      </c>
      <c r="H12" s="8">
        <v>80</v>
      </c>
      <c r="I12" s="9">
        <v>70</v>
      </c>
      <c r="J12" s="8">
        <v>87</v>
      </c>
      <c r="K12" s="8">
        <v>80</v>
      </c>
      <c r="L12" s="8">
        <v>72</v>
      </c>
      <c r="M12" s="8">
        <v>90</v>
      </c>
      <c r="N12" s="8">
        <v>80</v>
      </c>
      <c r="O12" s="6">
        <v>80</v>
      </c>
      <c r="P12" s="10">
        <v>55</v>
      </c>
      <c r="Q12" s="11">
        <v>55</v>
      </c>
      <c r="R12" s="6">
        <v>55</v>
      </c>
      <c r="S12" s="6">
        <v>75</v>
      </c>
      <c r="T12" s="15">
        <f t="shared" si="1"/>
        <v>73.25</v>
      </c>
      <c r="U12" s="15" t="s">
        <v>13</v>
      </c>
      <c r="V12" s="19" t="str">
        <f t="shared" si="0"/>
        <v>Khá</v>
      </c>
    </row>
    <row r="13" spans="1:22" ht="22.5" customHeight="1" x14ac:dyDescent="0.25">
      <c r="A13" s="58">
        <v>7</v>
      </c>
      <c r="B13" s="25">
        <v>15022258</v>
      </c>
      <c r="C13" s="6" t="s">
        <v>7</v>
      </c>
      <c r="D13" s="7">
        <v>35732</v>
      </c>
      <c r="E13" s="7" t="s">
        <v>77</v>
      </c>
      <c r="F13" s="7" t="s">
        <v>84</v>
      </c>
      <c r="G13" s="16" t="s">
        <v>85</v>
      </c>
      <c r="H13" s="8">
        <v>82</v>
      </c>
      <c r="I13" s="9">
        <v>82</v>
      </c>
      <c r="J13" s="8">
        <v>84</v>
      </c>
      <c r="K13" s="8">
        <v>75</v>
      </c>
      <c r="L13" s="8">
        <v>75</v>
      </c>
      <c r="M13" s="8">
        <v>80</v>
      </c>
      <c r="N13" s="8">
        <v>85</v>
      </c>
      <c r="O13" s="6">
        <v>80</v>
      </c>
      <c r="P13" s="10">
        <v>60</v>
      </c>
      <c r="Q13" s="11">
        <v>60</v>
      </c>
      <c r="R13" s="6">
        <v>60</v>
      </c>
      <c r="S13" s="6">
        <v>80</v>
      </c>
      <c r="T13" s="15">
        <f t="shared" si="1"/>
        <v>75.25</v>
      </c>
      <c r="U13" s="15" t="s">
        <v>13</v>
      </c>
      <c r="V13" s="19" t="str">
        <f t="shared" si="0"/>
        <v>Khá</v>
      </c>
    </row>
    <row r="14" spans="1:22" ht="22.5" customHeight="1" x14ac:dyDescent="0.25">
      <c r="A14" s="58">
        <v>8</v>
      </c>
      <c r="B14" s="25">
        <v>15021320</v>
      </c>
      <c r="C14" s="6" t="s">
        <v>29</v>
      </c>
      <c r="D14" s="7" t="s">
        <v>86</v>
      </c>
      <c r="E14" s="7" t="s">
        <v>71</v>
      </c>
      <c r="F14" s="7" t="s">
        <v>87</v>
      </c>
      <c r="G14" s="16" t="s">
        <v>88</v>
      </c>
      <c r="H14" s="8">
        <v>49</v>
      </c>
      <c r="I14" s="9">
        <v>80</v>
      </c>
      <c r="J14" s="8">
        <v>77</v>
      </c>
      <c r="K14" s="8">
        <v>80</v>
      </c>
      <c r="L14" s="8">
        <v>65</v>
      </c>
      <c r="M14" s="8">
        <v>80</v>
      </c>
      <c r="N14" s="8">
        <v>80</v>
      </c>
      <c r="O14" s="6">
        <v>77</v>
      </c>
      <c r="P14" s="10">
        <v>60</v>
      </c>
      <c r="Q14" s="11">
        <v>60</v>
      </c>
      <c r="R14" s="6">
        <v>60</v>
      </c>
      <c r="S14" s="6">
        <v>80</v>
      </c>
      <c r="T14" s="15">
        <f t="shared" si="1"/>
        <v>70.666666666666671</v>
      </c>
      <c r="U14" s="15" t="s">
        <v>13</v>
      </c>
      <c r="V14" s="19" t="str">
        <f t="shared" si="0"/>
        <v>Khá</v>
      </c>
    </row>
    <row r="15" spans="1:22" ht="22.5" customHeight="1" x14ac:dyDescent="0.25">
      <c r="A15" s="58">
        <v>9</v>
      </c>
      <c r="B15" s="25">
        <v>15021316</v>
      </c>
      <c r="C15" s="6" t="s">
        <v>18</v>
      </c>
      <c r="D15" s="7">
        <v>35789</v>
      </c>
      <c r="E15" s="7" t="s">
        <v>89</v>
      </c>
      <c r="F15" s="7" t="s">
        <v>90</v>
      </c>
      <c r="G15" s="16" t="s">
        <v>91</v>
      </c>
      <c r="H15" s="8">
        <v>90</v>
      </c>
      <c r="I15" s="9">
        <v>90</v>
      </c>
      <c r="J15" s="8">
        <v>90</v>
      </c>
      <c r="K15" s="8">
        <v>90</v>
      </c>
      <c r="L15" s="8">
        <v>100</v>
      </c>
      <c r="M15" s="8">
        <v>90</v>
      </c>
      <c r="N15" s="8">
        <v>90</v>
      </c>
      <c r="O15" s="6">
        <v>90</v>
      </c>
      <c r="P15" s="10">
        <v>60</v>
      </c>
      <c r="Q15" s="11">
        <v>60</v>
      </c>
      <c r="R15" s="6">
        <v>60</v>
      </c>
      <c r="S15" s="6">
        <v>80</v>
      </c>
      <c r="T15" s="15">
        <f t="shared" si="1"/>
        <v>82.5</v>
      </c>
      <c r="U15" s="15" t="s">
        <v>92</v>
      </c>
      <c r="V15" s="19" t="str">
        <f t="shared" si="0"/>
        <v>Tốt</v>
      </c>
    </row>
    <row r="16" spans="1:22" ht="22.5" customHeight="1" x14ac:dyDescent="0.25">
      <c r="A16" s="58">
        <v>10</v>
      </c>
      <c r="B16" s="25">
        <v>15021702</v>
      </c>
      <c r="C16" s="6" t="s">
        <v>15</v>
      </c>
      <c r="D16" s="7" t="s">
        <v>93</v>
      </c>
      <c r="E16" s="7" t="s">
        <v>94</v>
      </c>
      <c r="F16" s="7" t="s">
        <v>95</v>
      </c>
      <c r="G16" s="16" t="s">
        <v>96</v>
      </c>
      <c r="H16" s="8">
        <v>70</v>
      </c>
      <c r="I16" s="9">
        <v>80</v>
      </c>
      <c r="J16" s="8">
        <v>75</v>
      </c>
      <c r="K16" s="8">
        <v>80</v>
      </c>
      <c r="L16" s="8">
        <v>77</v>
      </c>
      <c r="M16" s="8">
        <v>80</v>
      </c>
      <c r="N16" s="8">
        <v>77</v>
      </c>
      <c r="O16" s="6">
        <v>77</v>
      </c>
      <c r="P16" s="10">
        <v>60</v>
      </c>
      <c r="Q16" s="11">
        <v>60</v>
      </c>
      <c r="R16" s="6">
        <v>60</v>
      </c>
      <c r="S16" s="6">
        <v>80</v>
      </c>
      <c r="T16" s="15">
        <f t="shared" si="1"/>
        <v>73</v>
      </c>
      <c r="U16" s="15" t="s">
        <v>13</v>
      </c>
      <c r="V16" s="19" t="str">
        <f t="shared" si="0"/>
        <v>Khá</v>
      </c>
    </row>
    <row r="17" spans="1:22" ht="22.5" customHeight="1" x14ac:dyDescent="0.25">
      <c r="A17" s="58">
        <v>11</v>
      </c>
      <c r="B17" s="25">
        <v>15021135</v>
      </c>
      <c r="C17" s="6" t="s">
        <v>19</v>
      </c>
      <c r="D17" s="7">
        <v>35705</v>
      </c>
      <c r="E17" s="7" t="s">
        <v>89</v>
      </c>
      <c r="F17" s="7" t="s">
        <v>97</v>
      </c>
      <c r="G17" s="16" t="s">
        <v>98</v>
      </c>
      <c r="H17" s="8">
        <v>77</v>
      </c>
      <c r="I17" s="9">
        <v>84</v>
      </c>
      <c r="J17" s="8">
        <v>77</v>
      </c>
      <c r="K17" s="8">
        <v>80</v>
      </c>
      <c r="L17" s="8">
        <v>77</v>
      </c>
      <c r="M17" s="8">
        <v>80</v>
      </c>
      <c r="N17" s="8">
        <v>80</v>
      </c>
      <c r="O17" s="6">
        <v>80</v>
      </c>
      <c r="P17" s="10">
        <v>60</v>
      </c>
      <c r="Q17" s="11">
        <v>60</v>
      </c>
      <c r="R17" s="6">
        <v>60</v>
      </c>
      <c r="S17" s="6">
        <v>80</v>
      </c>
      <c r="T17" s="15">
        <f t="shared" si="1"/>
        <v>74.583333333333329</v>
      </c>
      <c r="U17" s="15" t="s">
        <v>13</v>
      </c>
      <c r="V17" s="19" t="str">
        <f t="shared" si="0"/>
        <v>Khá</v>
      </c>
    </row>
    <row r="18" spans="1:22" ht="22.5" customHeight="1" x14ac:dyDescent="0.25">
      <c r="A18" s="58">
        <v>12</v>
      </c>
      <c r="B18" s="25">
        <v>15021384</v>
      </c>
      <c r="C18" s="6" t="s">
        <v>21</v>
      </c>
      <c r="D18" s="7">
        <v>35587</v>
      </c>
      <c r="E18" s="7" t="s">
        <v>99</v>
      </c>
      <c r="F18" s="7" t="s">
        <v>100</v>
      </c>
      <c r="G18" s="16" t="s">
        <v>101</v>
      </c>
      <c r="H18" s="8">
        <v>70</v>
      </c>
      <c r="I18" s="9">
        <v>80</v>
      </c>
      <c r="J18" s="8">
        <v>77</v>
      </c>
      <c r="K18" s="8">
        <v>80</v>
      </c>
      <c r="L18" s="8">
        <v>80</v>
      </c>
      <c r="M18" s="8">
        <v>80</v>
      </c>
      <c r="N18" s="8">
        <v>80</v>
      </c>
      <c r="O18" s="6">
        <v>80</v>
      </c>
      <c r="P18" s="10">
        <v>65</v>
      </c>
      <c r="Q18" s="11">
        <v>65</v>
      </c>
      <c r="R18" s="6">
        <v>65</v>
      </c>
      <c r="S18" s="6">
        <v>80</v>
      </c>
      <c r="T18" s="15">
        <f t="shared" si="1"/>
        <v>75.166666666666671</v>
      </c>
      <c r="U18" s="15" t="s">
        <v>13</v>
      </c>
      <c r="V18" s="19" t="str">
        <f t="shared" si="0"/>
        <v>Khá</v>
      </c>
    </row>
    <row r="19" spans="1:22" ht="22.5" customHeight="1" x14ac:dyDescent="0.25">
      <c r="A19" s="58">
        <v>13</v>
      </c>
      <c r="B19" s="25">
        <v>15022420</v>
      </c>
      <c r="C19" s="6" t="s">
        <v>26</v>
      </c>
      <c r="D19" s="7" t="s">
        <v>102</v>
      </c>
      <c r="E19" s="7" t="s">
        <v>103</v>
      </c>
      <c r="F19" s="7" t="s">
        <v>104</v>
      </c>
      <c r="G19" s="16" t="s">
        <v>105</v>
      </c>
      <c r="H19" s="8">
        <v>82</v>
      </c>
      <c r="I19" s="9">
        <v>77</v>
      </c>
      <c r="J19" s="8">
        <v>77</v>
      </c>
      <c r="K19" s="8">
        <v>80</v>
      </c>
      <c r="L19" s="8">
        <v>80</v>
      </c>
      <c r="M19" s="8">
        <v>80</v>
      </c>
      <c r="N19" s="8">
        <v>90</v>
      </c>
      <c r="O19" s="6">
        <v>90</v>
      </c>
      <c r="P19" s="10">
        <v>90</v>
      </c>
      <c r="Q19" s="11">
        <v>60</v>
      </c>
      <c r="R19" s="6">
        <v>60</v>
      </c>
      <c r="S19" s="6">
        <v>80</v>
      </c>
      <c r="T19" s="15">
        <f t="shared" si="1"/>
        <v>78.833333333333329</v>
      </c>
      <c r="U19" s="15" t="s">
        <v>13</v>
      </c>
      <c r="V19" s="19" t="str">
        <f t="shared" si="0"/>
        <v>Khá</v>
      </c>
    </row>
    <row r="20" spans="1:22" ht="22.5" customHeight="1" x14ac:dyDescent="0.25">
      <c r="A20" s="58">
        <v>14</v>
      </c>
      <c r="B20" s="25">
        <v>15022177</v>
      </c>
      <c r="C20" s="6" t="s">
        <v>27</v>
      </c>
      <c r="D20" s="7">
        <v>35468</v>
      </c>
      <c r="E20" s="7" t="s">
        <v>103</v>
      </c>
      <c r="F20" s="7" t="s">
        <v>106</v>
      </c>
      <c r="G20" s="16" t="s">
        <v>107</v>
      </c>
      <c r="H20" s="8">
        <v>69</v>
      </c>
      <c r="I20" s="9">
        <v>83</v>
      </c>
      <c r="J20" s="8">
        <v>82</v>
      </c>
      <c r="K20" s="8">
        <v>84</v>
      </c>
      <c r="L20" s="8">
        <v>80</v>
      </c>
      <c r="M20" s="8">
        <v>80</v>
      </c>
      <c r="N20" s="8">
        <v>90</v>
      </c>
      <c r="O20" s="6">
        <v>90</v>
      </c>
      <c r="P20" s="10">
        <v>90</v>
      </c>
      <c r="Q20" s="11">
        <v>60</v>
      </c>
      <c r="R20" s="6">
        <v>60</v>
      </c>
      <c r="S20" s="6">
        <v>80</v>
      </c>
      <c r="T20" s="15">
        <f t="shared" si="1"/>
        <v>79</v>
      </c>
      <c r="U20" s="15" t="s">
        <v>13</v>
      </c>
      <c r="V20" s="19" t="str">
        <f t="shared" si="0"/>
        <v>Khá</v>
      </c>
    </row>
    <row r="21" spans="1:22" ht="22.5" customHeight="1" x14ac:dyDescent="0.25">
      <c r="A21" s="58">
        <v>15</v>
      </c>
      <c r="B21" s="25">
        <v>15021826</v>
      </c>
      <c r="C21" s="6" t="s">
        <v>20</v>
      </c>
      <c r="D21" s="7">
        <v>34739</v>
      </c>
      <c r="E21" s="7" t="s">
        <v>108</v>
      </c>
      <c r="F21" s="7" t="s">
        <v>109</v>
      </c>
      <c r="G21" s="16" t="s">
        <v>110</v>
      </c>
      <c r="H21" s="8">
        <v>67</v>
      </c>
      <c r="I21" s="9">
        <v>77</v>
      </c>
      <c r="J21" s="8">
        <v>77</v>
      </c>
      <c r="K21" s="8">
        <v>77</v>
      </c>
      <c r="L21" s="8">
        <v>77</v>
      </c>
      <c r="M21" s="8">
        <v>77</v>
      </c>
      <c r="N21" s="8">
        <v>80</v>
      </c>
      <c r="O21" s="6">
        <v>77</v>
      </c>
      <c r="P21" s="10">
        <v>60</v>
      </c>
      <c r="Q21" s="11">
        <v>60</v>
      </c>
      <c r="R21" s="6">
        <v>60</v>
      </c>
      <c r="S21" s="6">
        <v>80</v>
      </c>
      <c r="T21" s="15">
        <f t="shared" si="1"/>
        <v>72.416666666666671</v>
      </c>
      <c r="U21" s="15" t="s">
        <v>13</v>
      </c>
      <c r="V21" s="19" t="str">
        <f t="shared" si="0"/>
        <v>Khá</v>
      </c>
    </row>
    <row r="22" spans="1:22" ht="22.5" customHeight="1" x14ac:dyDescent="0.25">
      <c r="A22" s="58">
        <v>16</v>
      </c>
      <c r="B22" s="25">
        <v>15021446</v>
      </c>
      <c r="C22" s="6" t="s">
        <v>23</v>
      </c>
      <c r="D22" s="7">
        <v>35591</v>
      </c>
      <c r="E22" s="7" t="s">
        <v>99</v>
      </c>
      <c r="F22" s="7" t="s">
        <v>111</v>
      </c>
      <c r="G22" s="16" t="s">
        <v>112</v>
      </c>
      <c r="H22" s="8">
        <v>100</v>
      </c>
      <c r="I22" s="9">
        <v>98</v>
      </c>
      <c r="J22" s="8">
        <v>100</v>
      </c>
      <c r="K22" s="8">
        <v>100</v>
      </c>
      <c r="L22" s="8">
        <v>92</v>
      </c>
      <c r="M22" s="8">
        <v>90</v>
      </c>
      <c r="N22" s="8">
        <v>90</v>
      </c>
      <c r="O22" s="6">
        <v>92</v>
      </c>
      <c r="P22" s="10">
        <v>64</v>
      </c>
      <c r="Q22" s="11">
        <v>62</v>
      </c>
      <c r="R22" s="6">
        <v>60</v>
      </c>
      <c r="S22" s="6">
        <v>67</v>
      </c>
      <c r="T22" s="15">
        <f t="shared" si="1"/>
        <v>84.583333333333329</v>
      </c>
      <c r="U22" s="15" t="s">
        <v>92</v>
      </c>
      <c r="V22" s="19" t="str">
        <f t="shared" si="0"/>
        <v>Tốt</v>
      </c>
    </row>
    <row r="23" spans="1:22" ht="22.5" customHeight="1" x14ac:dyDescent="0.25">
      <c r="A23" s="58">
        <v>17</v>
      </c>
      <c r="B23" s="25">
        <v>15022568</v>
      </c>
      <c r="C23" s="6" t="s">
        <v>32</v>
      </c>
      <c r="D23" s="7">
        <v>35654</v>
      </c>
      <c r="E23" s="7" t="s">
        <v>78</v>
      </c>
      <c r="F23" s="7" t="s">
        <v>113</v>
      </c>
      <c r="G23" s="16" t="s">
        <v>114</v>
      </c>
      <c r="H23" s="8">
        <v>70</v>
      </c>
      <c r="I23" s="9">
        <v>80</v>
      </c>
      <c r="J23" s="8">
        <v>80</v>
      </c>
      <c r="K23" s="8">
        <v>90</v>
      </c>
      <c r="L23" s="8">
        <v>85</v>
      </c>
      <c r="M23" s="8">
        <v>90</v>
      </c>
      <c r="N23" s="8">
        <v>90</v>
      </c>
      <c r="O23" s="6">
        <v>90</v>
      </c>
      <c r="P23" s="10">
        <v>60</v>
      </c>
      <c r="Q23" s="11">
        <v>60</v>
      </c>
      <c r="R23" s="6">
        <v>60</v>
      </c>
      <c r="S23" s="6">
        <v>80</v>
      </c>
      <c r="T23" s="15">
        <f t="shared" si="1"/>
        <v>77.916666666666671</v>
      </c>
      <c r="U23" s="15" t="s">
        <v>13</v>
      </c>
      <c r="V23" s="19" t="str">
        <f t="shared" si="0"/>
        <v>Khá</v>
      </c>
    </row>
    <row r="24" spans="1:22" ht="22.5" customHeight="1" x14ac:dyDescent="0.25">
      <c r="A24" s="58">
        <v>18</v>
      </c>
      <c r="B24" s="25">
        <v>15021364</v>
      </c>
      <c r="C24" s="6" t="s">
        <v>24</v>
      </c>
      <c r="D24" s="7">
        <v>35471</v>
      </c>
      <c r="E24" s="7" t="s">
        <v>99</v>
      </c>
      <c r="F24" s="7" t="s">
        <v>115</v>
      </c>
      <c r="G24" s="16" t="s">
        <v>116</v>
      </c>
      <c r="H24" s="8">
        <v>79</v>
      </c>
      <c r="I24" s="9">
        <v>82</v>
      </c>
      <c r="J24" s="8">
        <v>90</v>
      </c>
      <c r="K24" s="8">
        <v>80</v>
      </c>
      <c r="L24" s="8">
        <v>84</v>
      </c>
      <c r="M24" s="8">
        <v>90</v>
      </c>
      <c r="N24" s="8">
        <v>80</v>
      </c>
      <c r="O24" s="6">
        <v>90</v>
      </c>
      <c r="P24" s="10">
        <v>62</v>
      </c>
      <c r="Q24" s="11">
        <v>62</v>
      </c>
      <c r="R24" s="6">
        <v>62</v>
      </c>
      <c r="S24" s="6">
        <v>82</v>
      </c>
      <c r="T24" s="15">
        <f t="shared" si="1"/>
        <v>78.583333333333329</v>
      </c>
      <c r="U24" s="15" t="s">
        <v>13</v>
      </c>
      <c r="V24" s="19" t="str">
        <f t="shared" si="0"/>
        <v>Khá</v>
      </c>
    </row>
    <row r="25" spans="1:22" ht="22.5" customHeight="1" x14ac:dyDescent="0.25">
      <c r="A25" s="58">
        <v>19</v>
      </c>
      <c r="B25" s="25">
        <v>15021828</v>
      </c>
      <c r="C25" s="6" t="s">
        <v>8</v>
      </c>
      <c r="D25" s="7">
        <v>35345</v>
      </c>
      <c r="E25" s="7" t="s">
        <v>77</v>
      </c>
      <c r="F25" s="7"/>
      <c r="G25" s="16"/>
      <c r="H25" s="8">
        <v>79</v>
      </c>
      <c r="I25" s="9">
        <v>80</v>
      </c>
      <c r="J25" s="8">
        <v>80</v>
      </c>
      <c r="K25" s="8">
        <v>82</v>
      </c>
      <c r="L25" s="8">
        <v>75</v>
      </c>
      <c r="M25" s="8">
        <v>80</v>
      </c>
      <c r="N25" s="8">
        <v>80</v>
      </c>
      <c r="O25" s="6">
        <v>80</v>
      </c>
      <c r="P25" s="10">
        <v>60</v>
      </c>
      <c r="Q25" s="11">
        <v>60</v>
      </c>
      <c r="R25" s="6">
        <v>60</v>
      </c>
      <c r="S25" s="6">
        <v>80</v>
      </c>
      <c r="T25" s="15">
        <f t="shared" si="1"/>
        <v>74.666666666666671</v>
      </c>
      <c r="U25" s="15" t="s">
        <v>13</v>
      </c>
      <c r="V25" s="19" t="str">
        <f t="shared" si="0"/>
        <v>Khá</v>
      </c>
    </row>
    <row r="26" spans="1:22" ht="22.5" customHeight="1" x14ac:dyDescent="0.25">
      <c r="A26" s="58">
        <v>20</v>
      </c>
      <c r="B26" s="25">
        <v>15022346</v>
      </c>
      <c r="C26" s="6" t="s">
        <v>33</v>
      </c>
      <c r="D26" s="7" t="s">
        <v>117</v>
      </c>
      <c r="E26" s="7" t="s">
        <v>78</v>
      </c>
      <c r="F26" s="7" t="s">
        <v>118</v>
      </c>
      <c r="G26" s="16"/>
      <c r="H26" s="8">
        <v>79</v>
      </c>
      <c r="I26" s="9">
        <v>77</v>
      </c>
      <c r="J26" s="8">
        <v>80</v>
      </c>
      <c r="K26" s="8">
        <v>80</v>
      </c>
      <c r="L26" s="8">
        <v>80</v>
      </c>
      <c r="M26" s="8">
        <v>90</v>
      </c>
      <c r="N26" s="8">
        <v>90</v>
      </c>
      <c r="O26" s="6">
        <v>90</v>
      </c>
      <c r="P26" s="10">
        <v>60</v>
      </c>
      <c r="Q26" s="11">
        <v>60</v>
      </c>
      <c r="R26" s="6">
        <v>60</v>
      </c>
      <c r="S26" s="6">
        <v>80</v>
      </c>
      <c r="T26" s="15">
        <f t="shared" si="1"/>
        <v>77.166666666666671</v>
      </c>
      <c r="U26" s="15" t="s">
        <v>13</v>
      </c>
      <c r="V26" s="19" t="str">
        <f t="shared" si="0"/>
        <v>Khá</v>
      </c>
    </row>
    <row r="27" spans="1:22" ht="22.5" customHeight="1" x14ac:dyDescent="0.25">
      <c r="A27" s="58">
        <v>21</v>
      </c>
      <c r="B27" s="25">
        <v>15021913</v>
      </c>
      <c r="C27" s="6" t="s">
        <v>25</v>
      </c>
      <c r="D27" s="7">
        <v>35789</v>
      </c>
      <c r="E27" s="7" t="s">
        <v>89</v>
      </c>
      <c r="F27" s="7"/>
      <c r="G27" s="16"/>
      <c r="H27" s="8">
        <v>59</v>
      </c>
      <c r="I27" s="9">
        <v>80</v>
      </c>
      <c r="J27" s="8">
        <v>77</v>
      </c>
      <c r="K27" s="8">
        <v>80</v>
      </c>
      <c r="L27" s="8">
        <v>77</v>
      </c>
      <c r="M27" s="8">
        <v>80</v>
      </c>
      <c r="N27" s="8">
        <v>80</v>
      </c>
      <c r="O27" s="6">
        <v>80</v>
      </c>
      <c r="P27" s="10">
        <v>60</v>
      </c>
      <c r="Q27" s="11">
        <v>60</v>
      </c>
      <c r="R27" s="6">
        <v>60</v>
      </c>
      <c r="S27" s="6">
        <v>80</v>
      </c>
      <c r="T27" s="15">
        <f t="shared" si="1"/>
        <v>72.75</v>
      </c>
      <c r="U27" s="15" t="s">
        <v>13</v>
      </c>
      <c r="V27" s="19" t="str">
        <f t="shared" si="0"/>
        <v>Khá</v>
      </c>
    </row>
    <row r="28" spans="1:22" ht="22.5" customHeight="1" x14ac:dyDescent="0.25">
      <c r="A28" s="58">
        <v>22</v>
      </c>
      <c r="B28" s="25">
        <v>15022755</v>
      </c>
      <c r="C28" s="6" t="s">
        <v>9</v>
      </c>
      <c r="D28" s="7">
        <v>35413</v>
      </c>
      <c r="E28" s="7" t="s">
        <v>77</v>
      </c>
      <c r="F28" s="7"/>
      <c r="G28" s="16"/>
      <c r="H28" s="8">
        <v>77</v>
      </c>
      <c r="I28" s="9">
        <v>80</v>
      </c>
      <c r="J28" s="8">
        <v>80</v>
      </c>
      <c r="K28" s="8">
        <v>77</v>
      </c>
      <c r="L28" s="8">
        <v>77</v>
      </c>
      <c r="M28" s="8">
        <v>85</v>
      </c>
      <c r="N28" s="8">
        <v>80</v>
      </c>
      <c r="O28" s="6">
        <v>80</v>
      </c>
      <c r="P28" s="10">
        <v>60</v>
      </c>
      <c r="Q28" s="11">
        <v>60</v>
      </c>
      <c r="R28" s="6">
        <v>60</v>
      </c>
      <c r="S28" s="6">
        <v>80</v>
      </c>
      <c r="T28" s="15">
        <f t="shared" si="1"/>
        <v>74.666666666666671</v>
      </c>
      <c r="U28" s="15" t="s">
        <v>13</v>
      </c>
      <c r="V28" s="19" t="str">
        <f t="shared" si="0"/>
        <v>Khá</v>
      </c>
    </row>
    <row r="29" spans="1:22" ht="22.5" customHeight="1" x14ac:dyDescent="0.25">
      <c r="A29" s="58">
        <v>23</v>
      </c>
      <c r="B29" s="25">
        <v>15022842</v>
      </c>
      <c r="C29" s="6" t="s">
        <v>22</v>
      </c>
      <c r="D29" s="7" t="s">
        <v>119</v>
      </c>
      <c r="E29" s="7" t="s">
        <v>108</v>
      </c>
      <c r="F29" s="7" t="s">
        <v>120</v>
      </c>
      <c r="G29" s="16" t="s">
        <v>121</v>
      </c>
      <c r="H29" s="8">
        <v>93</v>
      </c>
      <c r="I29" s="9">
        <v>86</v>
      </c>
      <c r="J29" s="8">
        <v>81</v>
      </c>
      <c r="K29" s="8">
        <v>90</v>
      </c>
      <c r="L29" s="8">
        <v>81</v>
      </c>
      <c r="M29" s="8">
        <v>89</v>
      </c>
      <c r="N29" s="8">
        <v>90</v>
      </c>
      <c r="O29" s="6">
        <v>90</v>
      </c>
      <c r="P29" s="10">
        <v>60</v>
      </c>
      <c r="Q29" s="11">
        <v>60</v>
      </c>
      <c r="R29" s="6">
        <v>60</v>
      </c>
      <c r="S29" s="6">
        <v>80</v>
      </c>
      <c r="T29" s="15">
        <f t="shared" si="1"/>
        <v>80</v>
      </c>
      <c r="U29" s="15" t="s">
        <v>92</v>
      </c>
      <c r="V29" s="19" t="str">
        <f t="shared" si="0"/>
        <v>Tốt</v>
      </c>
    </row>
    <row r="30" spans="1:22" ht="22.5" customHeight="1" x14ac:dyDescent="0.25">
      <c r="A30" s="58">
        <v>24</v>
      </c>
      <c r="B30" s="25">
        <v>15022292</v>
      </c>
      <c r="C30" s="6" t="s">
        <v>10</v>
      </c>
      <c r="D30" s="7">
        <v>35778</v>
      </c>
      <c r="E30" s="7" t="s">
        <v>77</v>
      </c>
      <c r="F30" s="7" t="s">
        <v>122</v>
      </c>
      <c r="G30" s="16" t="s">
        <v>123</v>
      </c>
      <c r="H30" s="8">
        <v>79</v>
      </c>
      <c r="I30" s="9">
        <v>67</v>
      </c>
      <c r="J30" s="8">
        <v>82</v>
      </c>
      <c r="K30" s="8">
        <v>82</v>
      </c>
      <c r="L30" s="8">
        <v>85</v>
      </c>
      <c r="M30" s="8">
        <v>80</v>
      </c>
      <c r="N30" s="8">
        <v>85</v>
      </c>
      <c r="O30" s="6">
        <v>90</v>
      </c>
      <c r="P30" s="10">
        <v>60</v>
      </c>
      <c r="Q30" s="11">
        <v>60</v>
      </c>
      <c r="R30" s="6">
        <v>60</v>
      </c>
      <c r="S30" s="6">
        <v>80</v>
      </c>
      <c r="T30" s="15">
        <f t="shared" si="1"/>
        <v>75.833333333333329</v>
      </c>
      <c r="U30" s="15" t="s">
        <v>13</v>
      </c>
      <c r="V30" s="19" t="str">
        <f t="shared" si="0"/>
        <v>Khá</v>
      </c>
    </row>
    <row r="31" spans="1:22" ht="22.5" customHeight="1" x14ac:dyDescent="0.25">
      <c r="A31" s="58">
        <v>25</v>
      </c>
      <c r="B31" s="25">
        <v>15022661</v>
      </c>
      <c r="C31" s="6" t="s">
        <v>35</v>
      </c>
      <c r="D31" s="7" t="s">
        <v>124</v>
      </c>
      <c r="E31" s="7" t="s">
        <v>78</v>
      </c>
      <c r="F31" s="7" t="s">
        <v>125</v>
      </c>
      <c r="G31" s="16" t="s">
        <v>126</v>
      </c>
      <c r="H31" s="8">
        <v>69</v>
      </c>
      <c r="I31" s="9">
        <v>69</v>
      </c>
      <c r="J31" s="8">
        <v>77</v>
      </c>
      <c r="K31" s="8">
        <v>77</v>
      </c>
      <c r="L31" s="8">
        <v>70</v>
      </c>
      <c r="M31" s="8">
        <v>70</v>
      </c>
      <c r="N31" s="8">
        <v>78</v>
      </c>
      <c r="O31" s="6">
        <v>80</v>
      </c>
      <c r="P31" s="10">
        <v>60</v>
      </c>
      <c r="Q31" s="11">
        <v>60</v>
      </c>
      <c r="R31" s="6">
        <v>70</v>
      </c>
      <c r="S31" s="6">
        <v>80</v>
      </c>
      <c r="T31" s="15">
        <f t="shared" si="1"/>
        <v>71.666666666666671</v>
      </c>
      <c r="U31" s="15" t="s">
        <v>13</v>
      </c>
      <c r="V31" s="19" t="str">
        <f t="shared" si="0"/>
        <v>Khá</v>
      </c>
    </row>
    <row r="32" spans="1:22" ht="22.5" customHeight="1" x14ac:dyDescent="0.25">
      <c r="A32" s="58">
        <v>26</v>
      </c>
      <c r="B32" s="25">
        <v>15022338</v>
      </c>
      <c r="C32" s="6" t="s">
        <v>34</v>
      </c>
      <c r="D32" s="7">
        <v>35682</v>
      </c>
      <c r="E32" s="7" t="s">
        <v>78</v>
      </c>
      <c r="F32" s="7" t="s">
        <v>127</v>
      </c>
      <c r="G32" s="16" t="s">
        <v>128</v>
      </c>
      <c r="H32" s="8">
        <v>79</v>
      </c>
      <c r="I32" s="9">
        <v>77</v>
      </c>
      <c r="J32" s="8">
        <v>80</v>
      </c>
      <c r="K32" s="8">
        <v>80</v>
      </c>
      <c r="L32" s="8">
        <v>80</v>
      </c>
      <c r="M32" s="8">
        <v>80</v>
      </c>
      <c r="N32" s="8">
        <v>85</v>
      </c>
      <c r="O32" s="6">
        <v>90</v>
      </c>
      <c r="P32" s="10">
        <v>60</v>
      </c>
      <c r="Q32" s="11">
        <v>60</v>
      </c>
      <c r="R32" s="6">
        <v>60</v>
      </c>
      <c r="S32" s="6">
        <v>80</v>
      </c>
      <c r="T32" s="15">
        <f t="shared" si="1"/>
        <v>75.916666666666671</v>
      </c>
      <c r="U32" s="15" t="s">
        <v>13</v>
      </c>
      <c r="V32" s="19" t="str">
        <f t="shared" si="0"/>
        <v>Khá</v>
      </c>
    </row>
    <row r="33" spans="1:22" ht="22.5" customHeight="1" x14ac:dyDescent="0.25">
      <c r="A33" s="58">
        <v>27</v>
      </c>
      <c r="B33" s="25">
        <v>15022697</v>
      </c>
      <c r="C33" s="6" t="s">
        <v>36</v>
      </c>
      <c r="D33" s="7" t="s">
        <v>129</v>
      </c>
      <c r="E33" s="7" t="s">
        <v>78</v>
      </c>
      <c r="F33" s="7" t="s">
        <v>130</v>
      </c>
      <c r="G33" s="16" t="s">
        <v>131</v>
      </c>
      <c r="H33" s="8">
        <v>67</v>
      </c>
      <c r="I33" s="9">
        <v>77</v>
      </c>
      <c r="J33" s="8">
        <v>80</v>
      </c>
      <c r="K33" s="8">
        <v>80</v>
      </c>
      <c r="L33" s="8">
        <v>80</v>
      </c>
      <c r="M33" s="8">
        <v>90</v>
      </c>
      <c r="N33" s="8">
        <v>90</v>
      </c>
      <c r="O33" s="6">
        <v>90</v>
      </c>
      <c r="P33" s="10">
        <v>60</v>
      </c>
      <c r="Q33" s="11">
        <v>60</v>
      </c>
      <c r="R33" s="6">
        <v>60</v>
      </c>
      <c r="S33" s="6">
        <v>80</v>
      </c>
      <c r="T33" s="15">
        <f t="shared" si="1"/>
        <v>76.166666666666671</v>
      </c>
      <c r="U33" s="15" t="s">
        <v>13</v>
      </c>
      <c r="V33" s="19" t="str">
        <f t="shared" si="0"/>
        <v>Khá</v>
      </c>
    </row>
    <row r="34" spans="1:22" ht="22.5" customHeight="1" x14ac:dyDescent="0.25">
      <c r="A34" s="58">
        <v>28</v>
      </c>
      <c r="B34" s="25">
        <v>15022264</v>
      </c>
      <c r="C34" s="6" t="s">
        <v>11</v>
      </c>
      <c r="D34" s="7">
        <v>35675</v>
      </c>
      <c r="E34" s="7" t="s">
        <v>77</v>
      </c>
      <c r="F34" s="7"/>
      <c r="G34" s="16"/>
      <c r="H34" s="8">
        <v>77</v>
      </c>
      <c r="I34" s="9">
        <v>81</v>
      </c>
      <c r="J34" s="8">
        <v>80</v>
      </c>
      <c r="K34" s="8">
        <v>79</v>
      </c>
      <c r="L34" s="8">
        <v>80</v>
      </c>
      <c r="M34" s="8">
        <v>85</v>
      </c>
      <c r="N34" s="8">
        <v>80</v>
      </c>
      <c r="O34" s="6">
        <v>80</v>
      </c>
      <c r="P34" s="10">
        <v>60</v>
      </c>
      <c r="Q34" s="11">
        <v>60</v>
      </c>
      <c r="R34" s="6">
        <v>60</v>
      </c>
      <c r="S34" s="6">
        <v>80</v>
      </c>
      <c r="T34" s="15">
        <f t="shared" si="1"/>
        <v>75.166666666666671</v>
      </c>
      <c r="U34" s="15" t="s">
        <v>13</v>
      </c>
      <c r="V34" s="19" t="str">
        <f t="shared" si="0"/>
        <v>Khá</v>
      </c>
    </row>
    <row r="35" spans="1:22" ht="22.5" customHeight="1" x14ac:dyDescent="0.25">
      <c r="A35" s="58">
        <v>29</v>
      </c>
      <c r="B35" s="25">
        <v>15022290</v>
      </c>
      <c r="C35" s="6" t="s">
        <v>12</v>
      </c>
      <c r="D35" s="7">
        <v>35432</v>
      </c>
      <c r="E35" s="7" t="s">
        <v>77</v>
      </c>
      <c r="F35" s="7"/>
      <c r="G35" s="16"/>
      <c r="H35" s="8">
        <v>79</v>
      </c>
      <c r="I35" s="9">
        <v>90</v>
      </c>
      <c r="J35" s="8">
        <v>86</v>
      </c>
      <c r="K35" s="8">
        <v>77</v>
      </c>
      <c r="L35" s="8">
        <v>83</v>
      </c>
      <c r="M35" s="8">
        <v>82</v>
      </c>
      <c r="N35" s="8">
        <v>80</v>
      </c>
      <c r="O35" s="6">
        <v>80</v>
      </c>
      <c r="P35" s="10">
        <v>60</v>
      </c>
      <c r="Q35" s="11">
        <v>60</v>
      </c>
      <c r="R35" s="6">
        <v>60</v>
      </c>
      <c r="S35" s="6">
        <v>80</v>
      </c>
      <c r="T35" s="15">
        <f t="shared" si="1"/>
        <v>76.416666666666671</v>
      </c>
      <c r="U35" s="15" t="s">
        <v>13</v>
      </c>
      <c r="V35" s="19" t="str">
        <f t="shared" si="0"/>
        <v>Khá</v>
      </c>
    </row>
    <row r="36" spans="1:22" ht="22.5" customHeight="1" x14ac:dyDescent="0.25">
      <c r="A36" s="58">
        <v>30</v>
      </c>
      <c r="B36" s="25">
        <v>15022281</v>
      </c>
      <c r="C36" s="6" t="s">
        <v>14</v>
      </c>
      <c r="D36" s="7">
        <v>35776</v>
      </c>
      <c r="E36" s="7" t="s">
        <v>77</v>
      </c>
      <c r="F36" s="7"/>
      <c r="G36" s="16"/>
      <c r="H36" s="8">
        <v>79</v>
      </c>
      <c r="I36" s="9">
        <v>79</v>
      </c>
      <c r="J36" s="8">
        <v>80</v>
      </c>
      <c r="K36" s="8">
        <v>82</v>
      </c>
      <c r="L36" s="8">
        <v>87</v>
      </c>
      <c r="M36" s="8">
        <v>85</v>
      </c>
      <c r="N36" s="8">
        <v>85</v>
      </c>
      <c r="O36" s="6">
        <v>80</v>
      </c>
      <c r="P36" s="10">
        <v>60</v>
      </c>
      <c r="Q36" s="11">
        <v>60</v>
      </c>
      <c r="R36" s="6">
        <v>60</v>
      </c>
      <c r="S36" s="6">
        <v>80</v>
      </c>
      <c r="T36" s="15">
        <f t="shared" si="1"/>
        <v>76.416666666666671</v>
      </c>
      <c r="U36" s="15" t="s">
        <v>13</v>
      </c>
      <c r="V36" s="19" t="str">
        <f t="shared" si="0"/>
        <v>Khá</v>
      </c>
    </row>
    <row r="37" spans="1:22" ht="22.5" customHeight="1" x14ac:dyDescent="0.25">
      <c r="A37" s="58">
        <v>31</v>
      </c>
      <c r="B37" s="25">
        <v>15022789</v>
      </c>
      <c r="C37" s="6" t="s">
        <v>16</v>
      </c>
      <c r="D37" s="7">
        <v>35742</v>
      </c>
      <c r="E37" s="7" t="s">
        <v>94</v>
      </c>
      <c r="F37" s="7" t="s">
        <v>132</v>
      </c>
      <c r="G37" s="16" t="s">
        <v>133</v>
      </c>
      <c r="H37" s="8">
        <v>60</v>
      </c>
      <c r="I37" s="9">
        <v>80</v>
      </c>
      <c r="J37" s="8">
        <v>77</v>
      </c>
      <c r="K37" s="8">
        <v>80</v>
      </c>
      <c r="L37" s="8">
        <v>80</v>
      </c>
      <c r="M37" s="8">
        <v>80</v>
      </c>
      <c r="N37" s="8">
        <v>80</v>
      </c>
      <c r="O37" s="6">
        <v>90</v>
      </c>
      <c r="P37" s="10">
        <v>60</v>
      </c>
      <c r="Q37" s="11">
        <v>60</v>
      </c>
      <c r="R37" s="6">
        <v>60</v>
      </c>
      <c r="S37" s="6">
        <v>80</v>
      </c>
      <c r="T37" s="15">
        <f t="shared" si="1"/>
        <v>73.916666666666671</v>
      </c>
      <c r="U37" s="15" t="s">
        <v>13</v>
      </c>
      <c r="V37" s="19" t="str">
        <f t="shared" si="0"/>
        <v>Khá</v>
      </c>
    </row>
    <row r="38" spans="1:22" ht="12" customHeight="1" x14ac:dyDescent="0.25">
      <c r="A38" s="59"/>
      <c r="B38" s="47"/>
      <c r="C38" s="48"/>
      <c r="D38" s="49"/>
      <c r="E38" s="49"/>
      <c r="F38" s="49"/>
      <c r="G38" s="50"/>
      <c r="H38" s="51"/>
      <c r="I38" s="52"/>
      <c r="J38" s="51"/>
      <c r="K38" s="51"/>
      <c r="L38" s="51"/>
      <c r="M38" s="51"/>
      <c r="N38" s="51"/>
      <c r="O38" s="48"/>
      <c r="P38" s="53"/>
      <c r="Q38" s="54"/>
      <c r="R38" s="48"/>
      <c r="S38" s="48"/>
      <c r="T38" s="55"/>
      <c r="U38" s="55"/>
      <c r="V38" s="32"/>
    </row>
    <row r="39" spans="1:22" ht="22.5" customHeight="1" x14ac:dyDescent="0.25">
      <c r="A39" s="60" t="s">
        <v>200</v>
      </c>
      <c r="V39" s="32"/>
    </row>
    <row r="40" spans="1:22" ht="22.5" customHeight="1" x14ac:dyDescent="0.25">
      <c r="V40" s="32"/>
    </row>
    <row r="41" spans="1:22" ht="22.5" customHeight="1" x14ac:dyDescent="0.25">
      <c r="V41" s="32"/>
    </row>
    <row r="42" spans="1:22" ht="22.5" customHeight="1" x14ac:dyDescent="0.25">
      <c r="V42" s="32"/>
    </row>
    <row r="43" spans="1:22" ht="22.5" customHeight="1" x14ac:dyDescent="0.25">
      <c r="C43" s="33"/>
      <c r="V43" s="32"/>
    </row>
  </sheetData>
  <mergeCells count="5">
    <mergeCell ref="B4:V4"/>
    <mergeCell ref="B1:G1"/>
    <mergeCell ref="B2:G2"/>
    <mergeCell ref="I2:T2"/>
    <mergeCell ref="I1:T1"/>
  </mergeCells>
  <hyperlinks>
    <hyperlink ref="G7" r:id="rId1" xr:uid="{D1C5ECAE-BBEF-4F11-A91A-7E403A0E1A45}"/>
    <hyperlink ref="G12" r:id="rId2" xr:uid="{63C1C509-44F0-4693-B26F-A645882B0CCA}"/>
    <hyperlink ref="G15" r:id="rId3" xr:uid="{C53C2BEF-7F92-4857-BE40-158E050BB3AE}"/>
    <hyperlink ref="G17" r:id="rId4" xr:uid="{B60C1E5E-A7E5-4483-AF91-C36FA1F1BFB5}"/>
    <hyperlink ref="G19" r:id="rId5" xr:uid="{057CB349-63EE-4CF9-A944-2D47EE94F07D}"/>
    <hyperlink ref="G20" r:id="rId6" xr:uid="{A2A4438E-EC60-4F08-9253-9D265E1E5E6C}"/>
    <hyperlink ref="G22" r:id="rId7" xr:uid="{72C2B975-FE46-4BB5-A525-F49CF9836516}"/>
    <hyperlink ref="G23" r:id="rId8" display="mailto:thanhloan08121997@gmail.com" xr:uid="{A3AC820F-9E14-43BE-B245-027E1E542532}"/>
    <hyperlink ref="G24" r:id="rId9" xr:uid="{850E8B6B-8E9C-4DCB-8C26-FC2736448D4E}"/>
    <hyperlink ref="G37" r:id="rId10" xr:uid="{B8FF4773-5C25-4AAB-9482-520BF92F9CF4}"/>
  </hyperlinks>
  <pageMargins left="0.7" right="0.7" top="0.75" bottom="0.75" header="0.3" footer="0.3"/>
  <drawing r:id="rId11"/>
  <legacyDrawing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DC9B5-2C22-4F6E-B760-1993D62E1979}">
  <dimension ref="A1:T38"/>
  <sheetViews>
    <sheetView topLeftCell="A4" workbookViewId="0">
      <selection activeCell="V12" sqref="V12"/>
    </sheetView>
  </sheetViews>
  <sheetFormatPr defaultColWidth="25.85546875" defaultRowHeight="15" x14ac:dyDescent="0.25"/>
  <cols>
    <col min="1" max="1" width="6.5703125" customWidth="1"/>
    <col min="2" max="2" width="10.140625" bestFit="1" customWidth="1"/>
    <col min="3" max="3" width="24.28515625" style="23" bestFit="1" customWidth="1"/>
    <col min="4" max="4" width="11.28515625" style="30" bestFit="1" customWidth="1"/>
    <col min="5" max="5" width="14" customWidth="1"/>
    <col min="6" max="6" width="12" style="23" hidden="1" customWidth="1"/>
    <col min="7" max="7" width="31.5703125" hidden="1" customWidth="1"/>
    <col min="8" max="13" width="7.28515625" style="13" bestFit="1" customWidth="1"/>
    <col min="14" max="15" width="6.7109375" style="13" bestFit="1" customWidth="1"/>
    <col min="16" max="17" width="7.85546875" style="13" bestFit="1" customWidth="1"/>
    <col min="18" max="18" width="11.28515625" style="17" bestFit="1" customWidth="1"/>
    <col min="19" max="19" width="10" style="17" bestFit="1" customWidth="1"/>
    <col min="20" max="20" width="10.7109375" hidden="1" customWidth="1"/>
  </cols>
  <sheetData>
    <row r="1" spans="1:20" ht="22.5" customHeight="1" x14ac:dyDescent="0.25">
      <c r="B1" s="95" t="s">
        <v>134</v>
      </c>
      <c r="C1" s="95"/>
      <c r="D1" s="95"/>
      <c r="E1" s="95"/>
      <c r="F1" s="95"/>
      <c r="G1" s="44"/>
      <c r="H1" s="96" t="s">
        <v>136</v>
      </c>
      <c r="I1" s="96"/>
      <c r="J1" s="96"/>
      <c r="K1" s="96"/>
      <c r="L1" s="96"/>
      <c r="M1" s="96"/>
      <c r="N1" s="96"/>
      <c r="O1" s="96"/>
      <c r="P1" s="96"/>
      <c r="Q1" s="96"/>
      <c r="R1" s="96"/>
      <c r="S1" s="14"/>
      <c r="T1" s="14"/>
    </row>
    <row r="2" spans="1:20" ht="18.75" customHeight="1" x14ac:dyDescent="0.25">
      <c r="B2" s="95" t="s">
        <v>135</v>
      </c>
      <c r="C2" s="95"/>
      <c r="D2" s="95"/>
      <c r="E2" s="95"/>
      <c r="F2" s="95"/>
      <c r="G2" s="44"/>
      <c r="H2" s="96" t="s">
        <v>137</v>
      </c>
      <c r="I2" s="96"/>
      <c r="J2" s="96"/>
      <c r="K2" s="96"/>
      <c r="L2" s="96"/>
      <c r="M2" s="96"/>
      <c r="N2" s="96"/>
      <c r="O2" s="96"/>
      <c r="P2" s="96"/>
      <c r="Q2" s="96"/>
      <c r="R2" s="96"/>
      <c r="S2" s="14"/>
      <c r="T2" s="14"/>
    </row>
    <row r="3" spans="1:20" ht="22.5" customHeight="1" x14ac:dyDescent="0.25">
      <c r="S3" s="28"/>
      <c r="T3" s="13"/>
    </row>
    <row r="4" spans="1:20" ht="22.5" customHeight="1" x14ac:dyDescent="0.25">
      <c r="B4" s="94" t="s">
        <v>202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</row>
    <row r="7" spans="1:20" s="37" customFormat="1" ht="22.5" customHeight="1" x14ac:dyDescent="0.25">
      <c r="A7" s="35" t="s">
        <v>199</v>
      </c>
      <c r="B7" s="38" t="s">
        <v>1</v>
      </c>
      <c r="C7" s="39" t="s">
        <v>66</v>
      </c>
      <c r="D7" s="40" t="s">
        <v>2</v>
      </c>
      <c r="E7" s="36" t="s">
        <v>0</v>
      </c>
      <c r="F7" s="36" t="s">
        <v>67</v>
      </c>
      <c r="G7" s="36" t="s">
        <v>68</v>
      </c>
      <c r="H7" s="36">
        <v>1.1617</v>
      </c>
      <c r="I7" s="36">
        <v>2.1617000000000002</v>
      </c>
      <c r="J7" s="36">
        <v>1.1718</v>
      </c>
      <c r="K7" s="36">
        <v>2.1718000000000002</v>
      </c>
      <c r="L7" s="36">
        <v>1.1819</v>
      </c>
      <c r="M7" s="36">
        <v>2.1819000000000002</v>
      </c>
      <c r="N7" s="41">
        <v>1.1919999999999999</v>
      </c>
      <c r="O7" s="41">
        <v>2.1920000000000002</v>
      </c>
      <c r="P7" s="41">
        <v>1.2020999999999999</v>
      </c>
      <c r="Q7" s="41">
        <v>2.2021000000000002</v>
      </c>
      <c r="R7" s="27" t="s">
        <v>138</v>
      </c>
      <c r="S7" s="42" t="s">
        <v>3</v>
      </c>
      <c r="T7" s="43" t="s">
        <v>210</v>
      </c>
    </row>
    <row r="8" spans="1:20" ht="22.5" customHeight="1" x14ac:dyDescent="0.25">
      <c r="A8" s="26">
        <v>1</v>
      </c>
      <c r="B8" s="20">
        <v>16021412</v>
      </c>
      <c r="C8" s="31" t="s">
        <v>59</v>
      </c>
      <c r="D8" s="21">
        <v>35893</v>
      </c>
      <c r="E8" s="22" t="s">
        <v>139</v>
      </c>
      <c r="F8" s="22">
        <v>1636245788</v>
      </c>
      <c r="G8" s="8" t="s">
        <v>140</v>
      </c>
      <c r="H8" s="29">
        <v>82</v>
      </c>
      <c r="I8" s="29">
        <v>80</v>
      </c>
      <c r="J8" s="29">
        <v>80</v>
      </c>
      <c r="K8" s="29">
        <v>80</v>
      </c>
      <c r="L8" s="29">
        <v>77</v>
      </c>
      <c r="M8" s="29">
        <v>90</v>
      </c>
      <c r="N8" s="45">
        <v>90</v>
      </c>
      <c r="O8" s="45">
        <v>60</v>
      </c>
      <c r="P8" s="45">
        <v>0</v>
      </c>
      <c r="Q8" s="45">
        <v>0</v>
      </c>
      <c r="R8" s="34">
        <f>AVERAGE(H8:Q8)</f>
        <v>63.9</v>
      </c>
      <c r="S8" s="46" t="s">
        <v>5</v>
      </c>
      <c r="T8" s="19" t="str">
        <f>IF(R8&gt;=90,"Xuất sắc",IF(R8&gt;=80,"Tốt", IF(R8&gt;=65,"Khá",IF(R8&gt;=50,"Trung bình", IF(R8&gt;=35, "Yếu", "Kém")))))</f>
        <v>Trung bình</v>
      </c>
    </row>
    <row r="9" spans="1:20" ht="22.5" customHeight="1" x14ac:dyDescent="0.25">
      <c r="A9" s="26">
        <v>2</v>
      </c>
      <c r="B9" s="20">
        <v>16020300</v>
      </c>
      <c r="C9" s="31" t="s">
        <v>60</v>
      </c>
      <c r="D9" s="21">
        <v>35948</v>
      </c>
      <c r="E9" s="22" t="s">
        <v>141</v>
      </c>
      <c r="F9" s="22" t="s">
        <v>142</v>
      </c>
      <c r="G9" s="8" t="s">
        <v>143</v>
      </c>
      <c r="H9" s="29">
        <v>80</v>
      </c>
      <c r="I9" s="29">
        <v>80</v>
      </c>
      <c r="J9" s="29">
        <v>77</v>
      </c>
      <c r="K9" s="29">
        <v>80</v>
      </c>
      <c r="L9" s="29">
        <v>80</v>
      </c>
      <c r="M9" s="29">
        <v>80</v>
      </c>
      <c r="N9" s="45">
        <v>92</v>
      </c>
      <c r="O9" s="45">
        <v>60</v>
      </c>
      <c r="P9" s="45">
        <v>60</v>
      </c>
      <c r="Q9" s="45">
        <v>80</v>
      </c>
      <c r="R9" s="34">
        <f t="shared" ref="R9:R37" si="0">AVERAGE(H9:Q9)</f>
        <v>76.900000000000006</v>
      </c>
      <c r="S9" s="46" t="s">
        <v>13</v>
      </c>
      <c r="T9" s="19" t="str">
        <f t="shared" ref="T9:T30" si="1">IF(R9&gt;=90,"Xuất sắc",IF(R9&gt;=80,"Tốt", IF(R9&gt;=65,"Khá",IF(R9&gt;=50,"Trung bình", IF(R9&gt;=35, "Yếu", "Kém")))))</f>
        <v>Khá</v>
      </c>
    </row>
    <row r="10" spans="1:20" ht="22.5" customHeight="1" x14ac:dyDescent="0.25">
      <c r="A10" s="26">
        <v>3</v>
      </c>
      <c r="B10" s="20">
        <v>16020227</v>
      </c>
      <c r="C10" s="31" t="s">
        <v>61</v>
      </c>
      <c r="D10" s="21">
        <v>36140</v>
      </c>
      <c r="E10" s="29" t="s">
        <v>144</v>
      </c>
      <c r="F10" s="22">
        <v>969505321</v>
      </c>
      <c r="G10" s="8" t="s">
        <v>145</v>
      </c>
      <c r="H10" s="29">
        <v>92</v>
      </c>
      <c r="I10" s="29">
        <v>90</v>
      </c>
      <c r="J10" s="29">
        <v>75</v>
      </c>
      <c r="K10" s="29">
        <v>75</v>
      </c>
      <c r="L10" s="29">
        <v>80</v>
      </c>
      <c r="M10" s="29">
        <v>80</v>
      </c>
      <c r="N10" s="45">
        <v>90</v>
      </c>
      <c r="O10" s="45" t="s">
        <v>211</v>
      </c>
      <c r="P10" s="45">
        <v>0</v>
      </c>
      <c r="Q10" s="45">
        <v>0</v>
      </c>
      <c r="R10" s="34">
        <f t="shared" si="0"/>
        <v>64.666666666666671</v>
      </c>
      <c r="S10" s="46" t="s">
        <v>13</v>
      </c>
      <c r="T10" s="19" t="str">
        <f t="shared" si="1"/>
        <v>Trung bình</v>
      </c>
    </row>
    <row r="11" spans="1:20" ht="22.5" customHeight="1" x14ac:dyDescent="0.25">
      <c r="A11" s="26">
        <v>4</v>
      </c>
      <c r="B11" s="20">
        <v>16021221</v>
      </c>
      <c r="C11" s="31" t="s">
        <v>45</v>
      </c>
      <c r="D11" s="21">
        <v>36032</v>
      </c>
      <c r="E11" s="22" t="s">
        <v>146</v>
      </c>
      <c r="F11" s="22" t="s">
        <v>147</v>
      </c>
      <c r="G11" s="8" t="s">
        <v>148</v>
      </c>
      <c r="H11" s="29">
        <v>82</v>
      </c>
      <c r="I11" s="29">
        <v>90</v>
      </c>
      <c r="J11" s="29">
        <v>70</v>
      </c>
      <c r="K11" s="29">
        <v>90</v>
      </c>
      <c r="L11" s="29">
        <v>90</v>
      </c>
      <c r="M11" s="29">
        <v>100</v>
      </c>
      <c r="N11" s="45">
        <v>90</v>
      </c>
      <c r="O11" s="45">
        <v>70</v>
      </c>
      <c r="P11" s="45">
        <v>70</v>
      </c>
      <c r="Q11" s="45">
        <v>80</v>
      </c>
      <c r="R11" s="34">
        <f t="shared" si="0"/>
        <v>83.2</v>
      </c>
      <c r="S11" s="46" t="s">
        <v>92</v>
      </c>
      <c r="T11" s="19" t="str">
        <f t="shared" si="1"/>
        <v>Tốt</v>
      </c>
    </row>
    <row r="12" spans="1:20" ht="22.5" customHeight="1" x14ac:dyDescent="0.25">
      <c r="A12" s="26">
        <v>5</v>
      </c>
      <c r="B12" s="20">
        <v>16020875</v>
      </c>
      <c r="C12" s="31" t="s">
        <v>43</v>
      </c>
      <c r="D12" s="21">
        <v>36123</v>
      </c>
      <c r="E12" s="22" t="s">
        <v>149</v>
      </c>
      <c r="F12" s="22" t="s">
        <v>150</v>
      </c>
      <c r="G12" s="8" t="s">
        <v>151</v>
      </c>
      <c r="H12" s="29">
        <v>82</v>
      </c>
      <c r="I12" s="29">
        <v>77</v>
      </c>
      <c r="J12" s="29">
        <v>77</v>
      </c>
      <c r="K12" s="29">
        <v>75</v>
      </c>
      <c r="L12" s="29">
        <v>80</v>
      </c>
      <c r="M12" s="29">
        <v>78</v>
      </c>
      <c r="N12" s="45">
        <v>80</v>
      </c>
      <c r="O12" s="45">
        <v>60</v>
      </c>
      <c r="P12" s="45">
        <v>60</v>
      </c>
      <c r="Q12" s="45">
        <v>85</v>
      </c>
      <c r="R12" s="34">
        <f t="shared" si="0"/>
        <v>75.400000000000006</v>
      </c>
      <c r="S12" s="46" t="s">
        <v>13</v>
      </c>
      <c r="T12" s="19" t="str">
        <f t="shared" si="1"/>
        <v>Khá</v>
      </c>
    </row>
    <row r="13" spans="1:20" ht="22.5" customHeight="1" x14ac:dyDescent="0.25">
      <c r="A13" s="26">
        <v>6</v>
      </c>
      <c r="B13" s="20">
        <v>16021207</v>
      </c>
      <c r="C13" s="31" t="s">
        <v>44</v>
      </c>
      <c r="D13" s="21">
        <v>35977</v>
      </c>
      <c r="E13" s="22" t="s">
        <v>149</v>
      </c>
      <c r="F13" s="22" t="s">
        <v>152</v>
      </c>
      <c r="G13" s="8" t="s">
        <v>153</v>
      </c>
      <c r="H13" s="29">
        <v>75</v>
      </c>
      <c r="I13" s="29">
        <v>90</v>
      </c>
      <c r="J13" s="29">
        <v>80</v>
      </c>
      <c r="K13" s="29">
        <v>80</v>
      </c>
      <c r="L13" s="29">
        <v>80</v>
      </c>
      <c r="M13" s="29">
        <v>80</v>
      </c>
      <c r="N13" s="45">
        <v>80</v>
      </c>
      <c r="O13" s="45">
        <v>60</v>
      </c>
      <c r="P13" s="45">
        <v>60</v>
      </c>
      <c r="Q13" s="45">
        <v>80</v>
      </c>
      <c r="R13" s="34">
        <f t="shared" si="0"/>
        <v>76.5</v>
      </c>
      <c r="S13" s="46" t="s">
        <v>13</v>
      </c>
      <c r="T13" s="19" t="str">
        <f t="shared" si="1"/>
        <v>Khá</v>
      </c>
    </row>
    <row r="14" spans="1:20" ht="22.5" customHeight="1" x14ac:dyDescent="0.25">
      <c r="A14" s="26">
        <v>7</v>
      </c>
      <c r="B14" s="20">
        <v>16022257</v>
      </c>
      <c r="C14" s="31" t="s">
        <v>62</v>
      </c>
      <c r="D14" s="21">
        <v>35999</v>
      </c>
      <c r="E14" s="22" t="s">
        <v>154</v>
      </c>
      <c r="F14" s="22"/>
      <c r="G14" s="8"/>
      <c r="H14" s="29">
        <v>0</v>
      </c>
      <c r="I14" s="29">
        <v>80</v>
      </c>
      <c r="J14" s="29">
        <v>77</v>
      </c>
      <c r="K14" s="29">
        <v>77</v>
      </c>
      <c r="L14" s="29">
        <v>75</v>
      </c>
      <c r="M14" s="29">
        <v>77</v>
      </c>
      <c r="N14" s="45">
        <v>80</v>
      </c>
      <c r="O14" s="45">
        <v>55</v>
      </c>
      <c r="P14" s="45">
        <v>60</v>
      </c>
      <c r="Q14" s="45">
        <v>80</v>
      </c>
      <c r="R14" s="34">
        <f t="shared" si="0"/>
        <v>66.099999999999994</v>
      </c>
      <c r="S14" s="46" t="s">
        <v>13</v>
      </c>
      <c r="T14" s="19" t="str">
        <f t="shared" si="1"/>
        <v>Khá</v>
      </c>
    </row>
    <row r="15" spans="1:20" ht="22.5" customHeight="1" x14ac:dyDescent="0.25">
      <c r="A15" s="26">
        <v>8</v>
      </c>
      <c r="B15" s="20">
        <v>16022433</v>
      </c>
      <c r="C15" s="31" t="s">
        <v>63</v>
      </c>
      <c r="D15" s="21">
        <v>35700</v>
      </c>
      <c r="E15" s="22" t="s">
        <v>154</v>
      </c>
      <c r="F15" s="22" t="s">
        <v>155</v>
      </c>
      <c r="G15" s="8" t="s">
        <v>156</v>
      </c>
      <c r="H15" s="29">
        <v>82</v>
      </c>
      <c r="I15" s="29">
        <v>90</v>
      </c>
      <c r="J15" s="29">
        <v>80</v>
      </c>
      <c r="K15" s="29">
        <v>85</v>
      </c>
      <c r="L15" s="29">
        <v>80</v>
      </c>
      <c r="M15" s="29">
        <v>80</v>
      </c>
      <c r="N15" s="45">
        <v>80</v>
      </c>
      <c r="O15" s="45">
        <v>80</v>
      </c>
      <c r="P15" s="45">
        <v>60</v>
      </c>
      <c r="Q15" s="45">
        <v>80</v>
      </c>
      <c r="R15" s="34">
        <f t="shared" si="0"/>
        <v>79.7</v>
      </c>
      <c r="S15" s="46" t="s">
        <v>92</v>
      </c>
      <c r="T15" s="19" t="str">
        <f t="shared" si="1"/>
        <v>Khá</v>
      </c>
    </row>
    <row r="16" spans="1:20" ht="22.5" customHeight="1" x14ac:dyDescent="0.25">
      <c r="A16" s="26">
        <v>9</v>
      </c>
      <c r="B16" s="20">
        <v>16022482</v>
      </c>
      <c r="C16" s="31" t="s">
        <v>64</v>
      </c>
      <c r="D16" s="21">
        <v>35965</v>
      </c>
      <c r="E16" s="22" t="s">
        <v>154</v>
      </c>
      <c r="F16" s="22" t="s">
        <v>157</v>
      </c>
      <c r="G16" s="8" t="s">
        <v>158</v>
      </c>
      <c r="H16" s="29">
        <v>81</v>
      </c>
      <c r="I16" s="29">
        <v>96</v>
      </c>
      <c r="J16" s="29">
        <v>87</v>
      </c>
      <c r="K16" s="29">
        <v>98</v>
      </c>
      <c r="L16" s="29">
        <v>93</v>
      </c>
      <c r="M16" s="29">
        <v>92</v>
      </c>
      <c r="N16" s="45">
        <v>89</v>
      </c>
      <c r="O16" s="45">
        <v>74</v>
      </c>
      <c r="P16" s="45">
        <v>71</v>
      </c>
      <c r="Q16" s="45">
        <v>90</v>
      </c>
      <c r="R16" s="34">
        <f t="shared" si="0"/>
        <v>87.1</v>
      </c>
      <c r="S16" s="46" t="s">
        <v>92</v>
      </c>
      <c r="T16" s="19" t="str">
        <f t="shared" si="1"/>
        <v>Tốt</v>
      </c>
    </row>
    <row r="17" spans="1:20" ht="22.5" customHeight="1" x14ac:dyDescent="0.25">
      <c r="A17" s="26">
        <v>10</v>
      </c>
      <c r="B17" s="20">
        <v>16021275</v>
      </c>
      <c r="C17" s="31" t="s">
        <v>49</v>
      </c>
      <c r="D17" s="21">
        <v>36116</v>
      </c>
      <c r="E17" s="22" t="s">
        <v>159</v>
      </c>
      <c r="F17" s="22" t="s">
        <v>160</v>
      </c>
      <c r="G17" s="8" t="s">
        <v>161</v>
      </c>
      <c r="H17" s="29">
        <v>57</v>
      </c>
      <c r="I17" s="29">
        <v>75</v>
      </c>
      <c r="J17" s="29">
        <v>77</v>
      </c>
      <c r="K17" s="29">
        <v>77</v>
      </c>
      <c r="L17" s="29">
        <v>73</v>
      </c>
      <c r="M17" s="29">
        <v>80</v>
      </c>
      <c r="N17" s="45">
        <v>80</v>
      </c>
      <c r="O17" s="45">
        <v>80</v>
      </c>
      <c r="P17" s="45">
        <v>58</v>
      </c>
      <c r="Q17" s="45">
        <v>80</v>
      </c>
      <c r="R17" s="34">
        <f t="shared" si="0"/>
        <v>73.7</v>
      </c>
      <c r="S17" s="46" t="s">
        <v>13</v>
      </c>
      <c r="T17" s="19" t="str">
        <f t="shared" si="1"/>
        <v>Khá</v>
      </c>
    </row>
    <row r="18" spans="1:20" ht="22.5" customHeight="1" x14ac:dyDescent="0.25">
      <c r="A18" s="26">
        <v>11</v>
      </c>
      <c r="B18" s="20">
        <v>16022363</v>
      </c>
      <c r="C18" s="31" t="s">
        <v>50</v>
      </c>
      <c r="D18" s="21">
        <v>36141</v>
      </c>
      <c r="E18" s="22" t="s">
        <v>159</v>
      </c>
      <c r="F18" s="22" t="s">
        <v>162</v>
      </c>
      <c r="G18" s="8" t="s">
        <v>163</v>
      </c>
      <c r="H18" s="29">
        <v>81</v>
      </c>
      <c r="I18" s="29">
        <v>81</v>
      </c>
      <c r="J18" s="29">
        <v>79</v>
      </c>
      <c r="K18" s="29">
        <v>76</v>
      </c>
      <c r="L18" s="29">
        <v>71</v>
      </c>
      <c r="M18" s="29">
        <v>82</v>
      </c>
      <c r="N18" s="45">
        <v>80</v>
      </c>
      <c r="O18" s="45">
        <v>63</v>
      </c>
      <c r="P18" s="45">
        <v>66</v>
      </c>
      <c r="Q18" s="45">
        <v>86</v>
      </c>
      <c r="R18" s="34">
        <f t="shared" si="0"/>
        <v>76.5</v>
      </c>
      <c r="S18" s="46" t="s">
        <v>13</v>
      </c>
      <c r="T18" s="19" t="str">
        <f t="shared" si="1"/>
        <v>Khá</v>
      </c>
    </row>
    <row r="19" spans="1:20" ht="22.5" customHeight="1" x14ac:dyDescent="0.25">
      <c r="A19" s="26">
        <v>12</v>
      </c>
      <c r="B19" s="20">
        <v>16021270</v>
      </c>
      <c r="C19" s="31" t="s">
        <v>51</v>
      </c>
      <c r="D19" s="21">
        <v>35522</v>
      </c>
      <c r="E19" s="22" t="s">
        <v>159</v>
      </c>
      <c r="F19" s="56" t="s">
        <v>212</v>
      </c>
      <c r="G19" s="8" t="s">
        <v>164</v>
      </c>
      <c r="H19" s="29">
        <v>91</v>
      </c>
      <c r="I19" s="29">
        <v>89</v>
      </c>
      <c r="J19" s="29">
        <v>91</v>
      </c>
      <c r="K19" s="29">
        <v>91</v>
      </c>
      <c r="L19" s="29">
        <v>98</v>
      </c>
      <c r="M19" s="29">
        <v>94</v>
      </c>
      <c r="N19" s="45">
        <v>90</v>
      </c>
      <c r="O19" s="45">
        <v>70</v>
      </c>
      <c r="P19" s="45">
        <v>70</v>
      </c>
      <c r="Q19" s="45">
        <v>90</v>
      </c>
      <c r="R19" s="34">
        <f t="shared" si="0"/>
        <v>87.4</v>
      </c>
      <c r="S19" s="46" t="s">
        <v>92</v>
      </c>
      <c r="T19" s="19" t="str">
        <f t="shared" si="1"/>
        <v>Tốt</v>
      </c>
    </row>
    <row r="20" spans="1:20" ht="22.5" customHeight="1" x14ac:dyDescent="0.25">
      <c r="A20" s="26">
        <v>13</v>
      </c>
      <c r="B20" s="20">
        <v>16021297</v>
      </c>
      <c r="C20" s="31" t="s">
        <v>52</v>
      </c>
      <c r="D20" s="21">
        <v>35796</v>
      </c>
      <c r="E20" s="22" t="s">
        <v>159</v>
      </c>
      <c r="F20" s="22" t="s">
        <v>165</v>
      </c>
      <c r="G20" s="8" t="s">
        <v>166</v>
      </c>
      <c r="H20" s="29">
        <v>79</v>
      </c>
      <c r="I20" s="29">
        <v>80</v>
      </c>
      <c r="J20" s="29">
        <v>77</v>
      </c>
      <c r="K20" s="29">
        <v>80</v>
      </c>
      <c r="L20" s="29">
        <v>80</v>
      </c>
      <c r="M20" s="29">
        <v>80</v>
      </c>
      <c r="N20" s="45">
        <v>80</v>
      </c>
      <c r="O20" s="45">
        <v>60</v>
      </c>
      <c r="P20" s="45">
        <v>55</v>
      </c>
      <c r="Q20" s="45">
        <v>80</v>
      </c>
      <c r="R20" s="34">
        <f t="shared" si="0"/>
        <v>75.099999999999994</v>
      </c>
      <c r="S20" s="46" t="s">
        <v>13</v>
      </c>
      <c r="T20" s="19" t="str">
        <f t="shared" si="1"/>
        <v>Khá</v>
      </c>
    </row>
    <row r="21" spans="1:20" ht="22.5" customHeight="1" x14ac:dyDescent="0.25">
      <c r="A21" s="26">
        <v>14</v>
      </c>
      <c r="B21" s="20">
        <v>16021313</v>
      </c>
      <c r="C21" s="31" t="s">
        <v>53</v>
      </c>
      <c r="D21" s="21">
        <v>35947</v>
      </c>
      <c r="E21" s="22" t="s">
        <v>159</v>
      </c>
      <c r="F21" s="22" t="s">
        <v>167</v>
      </c>
      <c r="G21" s="8" t="s">
        <v>168</v>
      </c>
      <c r="H21" s="29">
        <v>77</v>
      </c>
      <c r="I21" s="29">
        <v>77</v>
      </c>
      <c r="J21" s="29">
        <v>77</v>
      </c>
      <c r="K21" s="29">
        <v>77</v>
      </c>
      <c r="L21" s="29">
        <v>80</v>
      </c>
      <c r="M21" s="29">
        <v>80</v>
      </c>
      <c r="N21" s="45">
        <v>77</v>
      </c>
      <c r="O21" s="45">
        <v>60</v>
      </c>
      <c r="P21" s="45">
        <v>60</v>
      </c>
      <c r="Q21" s="45">
        <v>80</v>
      </c>
      <c r="R21" s="34">
        <f t="shared" si="0"/>
        <v>74.5</v>
      </c>
      <c r="S21" s="46" t="s">
        <v>13</v>
      </c>
      <c r="T21" s="19" t="str">
        <f t="shared" si="1"/>
        <v>Khá</v>
      </c>
    </row>
    <row r="22" spans="1:20" ht="22.5" customHeight="1" x14ac:dyDescent="0.25">
      <c r="A22" s="26">
        <v>15</v>
      </c>
      <c r="B22" s="20">
        <v>16022466</v>
      </c>
      <c r="C22" s="31" t="s">
        <v>65</v>
      </c>
      <c r="D22" s="21">
        <v>36141</v>
      </c>
      <c r="E22" s="22" t="s">
        <v>169</v>
      </c>
      <c r="F22" s="22" t="s">
        <v>170</v>
      </c>
      <c r="G22" s="8" t="s">
        <v>171</v>
      </c>
      <c r="H22" s="29">
        <v>74</v>
      </c>
      <c r="I22" s="29">
        <v>75</v>
      </c>
      <c r="J22" s="29">
        <v>57</v>
      </c>
      <c r="K22" s="29">
        <v>75</v>
      </c>
      <c r="L22" s="29">
        <v>80</v>
      </c>
      <c r="M22" s="29">
        <v>80</v>
      </c>
      <c r="N22" s="45">
        <v>80</v>
      </c>
      <c r="O22" s="45">
        <v>70</v>
      </c>
      <c r="P22" s="45">
        <v>60</v>
      </c>
      <c r="Q22" s="45">
        <v>80</v>
      </c>
      <c r="R22" s="34">
        <f t="shared" si="0"/>
        <v>73.099999999999994</v>
      </c>
      <c r="S22" s="46" t="s">
        <v>13</v>
      </c>
      <c r="T22" s="19" t="str">
        <f t="shared" si="1"/>
        <v>Khá</v>
      </c>
    </row>
    <row r="23" spans="1:20" ht="22.5" customHeight="1" x14ac:dyDescent="0.25">
      <c r="A23" s="26">
        <v>16</v>
      </c>
      <c r="B23" s="20">
        <v>16021447</v>
      </c>
      <c r="C23" s="31" t="s">
        <v>54</v>
      </c>
      <c r="D23" s="21">
        <v>35983</v>
      </c>
      <c r="E23" s="22" t="s">
        <v>172</v>
      </c>
      <c r="F23" s="22" t="s">
        <v>204</v>
      </c>
      <c r="G23" s="8" t="s">
        <v>203</v>
      </c>
      <c r="H23" s="29">
        <v>83</v>
      </c>
      <c r="I23" s="29">
        <v>82</v>
      </c>
      <c r="J23" s="29">
        <v>80</v>
      </c>
      <c r="K23" s="29">
        <v>75</v>
      </c>
      <c r="L23" s="29">
        <v>70</v>
      </c>
      <c r="M23" s="29">
        <v>80</v>
      </c>
      <c r="N23" s="45">
        <v>80</v>
      </c>
      <c r="O23" s="45">
        <v>80</v>
      </c>
      <c r="P23" s="45">
        <v>0</v>
      </c>
      <c r="Q23" s="45">
        <v>0</v>
      </c>
      <c r="R23" s="34">
        <f t="shared" si="0"/>
        <v>63</v>
      </c>
      <c r="S23" s="46" t="s">
        <v>5</v>
      </c>
      <c r="T23" s="19" t="str">
        <f t="shared" si="1"/>
        <v>Trung bình</v>
      </c>
    </row>
    <row r="24" spans="1:20" ht="22.5" customHeight="1" x14ac:dyDescent="0.25">
      <c r="A24" s="26">
        <v>17</v>
      </c>
      <c r="B24" s="20">
        <v>16021482</v>
      </c>
      <c r="C24" s="31" t="s">
        <v>55</v>
      </c>
      <c r="D24" s="21">
        <v>36063</v>
      </c>
      <c r="E24" s="22" t="s">
        <v>172</v>
      </c>
      <c r="F24" s="22" t="s">
        <v>173</v>
      </c>
      <c r="G24" s="8" t="s">
        <v>174</v>
      </c>
      <c r="H24" s="29">
        <v>87</v>
      </c>
      <c r="I24" s="29">
        <v>82</v>
      </c>
      <c r="J24" s="29">
        <v>82</v>
      </c>
      <c r="K24" s="29">
        <v>80</v>
      </c>
      <c r="L24" s="29">
        <v>80</v>
      </c>
      <c r="M24" s="29">
        <v>82</v>
      </c>
      <c r="N24" s="45">
        <v>90</v>
      </c>
      <c r="O24" s="45">
        <v>82</v>
      </c>
      <c r="P24" s="45">
        <v>90</v>
      </c>
      <c r="Q24" s="45">
        <v>80</v>
      </c>
      <c r="R24" s="34">
        <f t="shared" si="0"/>
        <v>83.5</v>
      </c>
      <c r="S24" s="46" t="s">
        <v>92</v>
      </c>
      <c r="T24" s="19" t="str">
        <f t="shared" si="1"/>
        <v>Tốt</v>
      </c>
    </row>
    <row r="25" spans="1:20" ht="22.5" customHeight="1" x14ac:dyDescent="0.25">
      <c r="A25" s="26">
        <v>18</v>
      </c>
      <c r="B25" s="20">
        <v>16021506</v>
      </c>
      <c r="C25" s="31" t="s">
        <v>56</v>
      </c>
      <c r="D25" s="21">
        <v>36034</v>
      </c>
      <c r="E25" s="22" t="s">
        <v>172</v>
      </c>
      <c r="F25" s="22" t="s">
        <v>175</v>
      </c>
      <c r="G25" s="8" t="s">
        <v>176</v>
      </c>
      <c r="H25" s="29">
        <v>77</v>
      </c>
      <c r="I25" s="29">
        <v>77</v>
      </c>
      <c r="J25" s="29">
        <v>80</v>
      </c>
      <c r="K25" s="29">
        <v>80</v>
      </c>
      <c r="L25" s="29">
        <v>80</v>
      </c>
      <c r="M25" s="29">
        <v>78</v>
      </c>
      <c r="N25" s="45">
        <v>80</v>
      </c>
      <c r="O25" s="45">
        <v>80</v>
      </c>
      <c r="P25" s="45">
        <v>60</v>
      </c>
      <c r="Q25" s="45">
        <v>80</v>
      </c>
      <c r="R25" s="34">
        <f t="shared" si="0"/>
        <v>77.2</v>
      </c>
      <c r="S25" s="46" t="s">
        <v>13</v>
      </c>
      <c r="T25" s="19" t="str">
        <f t="shared" si="1"/>
        <v>Khá</v>
      </c>
    </row>
    <row r="26" spans="1:20" ht="22.5" customHeight="1" x14ac:dyDescent="0.25">
      <c r="A26" s="26">
        <v>19</v>
      </c>
      <c r="B26" s="20">
        <v>16022400</v>
      </c>
      <c r="C26" s="31" t="s">
        <v>57</v>
      </c>
      <c r="D26" s="21">
        <v>36083</v>
      </c>
      <c r="E26" s="22" t="s">
        <v>172</v>
      </c>
      <c r="F26" s="22" t="s">
        <v>177</v>
      </c>
      <c r="G26" s="8" t="s">
        <v>178</v>
      </c>
      <c r="H26" s="29">
        <v>81</v>
      </c>
      <c r="I26" s="29">
        <v>77</v>
      </c>
      <c r="J26" s="29">
        <v>80</v>
      </c>
      <c r="K26" s="29">
        <v>80</v>
      </c>
      <c r="L26" s="29">
        <v>70</v>
      </c>
      <c r="M26" s="29">
        <v>78</v>
      </c>
      <c r="N26" s="45">
        <v>80</v>
      </c>
      <c r="O26" s="45">
        <v>90</v>
      </c>
      <c r="P26" s="45">
        <v>90</v>
      </c>
      <c r="Q26" s="45">
        <v>90</v>
      </c>
      <c r="R26" s="34">
        <f t="shared" si="0"/>
        <v>81.599999999999994</v>
      </c>
      <c r="S26" s="46" t="s">
        <v>92</v>
      </c>
      <c r="T26" s="19" t="str">
        <f t="shared" si="1"/>
        <v>Tốt</v>
      </c>
    </row>
    <row r="27" spans="1:20" ht="22.5" customHeight="1" x14ac:dyDescent="0.25">
      <c r="A27" s="26">
        <v>20</v>
      </c>
      <c r="B27" s="20">
        <v>16021536</v>
      </c>
      <c r="C27" s="31" t="s">
        <v>58</v>
      </c>
      <c r="D27" s="21">
        <v>35462</v>
      </c>
      <c r="E27" s="22" t="s">
        <v>172</v>
      </c>
      <c r="F27" s="22" t="s">
        <v>179</v>
      </c>
      <c r="G27" s="8" t="s">
        <v>180</v>
      </c>
      <c r="H27" s="29">
        <v>81</v>
      </c>
      <c r="I27" s="29">
        <v>81</v>
      </c>
      <c r="J27" s="29">
        <v>80</v>
      </c>
      <c r="K27" s="29">
        <v>80</v>
      </c>
      <c r="L27" s="29">
        <v>80</v>
      </c>
      <c r="M27" s="29">
        <v>80</v>
      </c>
      <c r="N27" s="45">
        <v>80</v>
      </c>
      <c r="O27" s="45">
        <v>80</v>
      </c>
      <c r="P27" s="45">
        <v>70</v>
      </c>
      <c r="Q27" s="45">
        <v>80</v>
      </c>
      <c r="R27" s="34">
        <f t="shared" si="0"/>
        <v>79.2</v>
      </c>
      <c r="S27" s="46" t="s">
        <v>13</v>
      </c>
      <c r="T27" s="19" t="str">
        <f t="shared" si="1"/>
        <v>Khá</v>
      </c>
    </row>
    <row r="28" spans="1:20" ht="22.5" customHeight="1" x14ac:dyDescent="0.25">
      <c r="A28" s="26">
        <v>21</v>
      </c>
      <c r="B28" s="20">
        <v>16020343</v>
      </c>
      <c r="C28" s="31" t="s">
        <v>181</v>
      </c>
      <c r="D28" s="21">
        <v>36018</v>
      </c>
      <c r="E28" s="22" t="s">
        <v>182</v>
      </c>
      <c r="F28" s="22"/>
      <c r="G28" s="8" t="s">
        <v>183</v>
      </c>
      <c r="H28" s="29">
        <v>80</v>
      </c>
      <c r="I28" s="29">
        <v>74</v>
      </c>
      <c r="J28" s="29">
        <v>77</v>
      </c>
      <c r="K28" s="29">
        <v>80</v>
      </c>
      <c r="L28" s="29">
        <v>80</v>
      </c>
      <c r="M28" s="29">
        <v>80</v>
      </c>
      <c r="N28" s="45">
        <v>82</v>
      </c>
      <c r="O28" s="45">
        <v>86</v>
      </c>
      <c r="P28" s="45">
        <v>60</v>
      </c>
      <c r="Q28" s="45">
        <v>80</v>
      </c>
      <c r="R28" s="34">
        <f t="shared" si="0"/>
        <v>77.900000000000006</v>
      </c>
      <c r="S28" s="46" t="s">
        <v>13</v>
      </c>
      <c r="T28" s="19" t="str">
        <f t="shared" si="1"/>
        <v>Khá</v>
      </c>
    </row>
    <row r="29" spans="1:20" ht="22.5" customHeight="1" x14ac:dyDescent="0.25">
      <c r="A29" s="26">
        <v>22</v>
      </c>
      <c r="B29" s="20">
        <v>16020380</v>
      </c>
      <c r="C29" s="31" t="s">
        <v>46</v>
      </c>
      <c r="D29" s="21">
        <v>35823</v>
      </c>
      <c r="E29" s="22" t="s">
        <v>182</v>
      </c>
      <c r="F29" s="22" t="s">
        <v>206</v>
      </c>
      <c r="G29" s="8" t="s">
        <v>205</v>
      </c>
      <c r="H29" s="29">
        <v>78</v>
      </c>
      <c r="I29" s="29">
        <v>72</v>
      </c>
      <c r="J29" s="29">
        <v>80</v>
      </c>
      <c r="K29" s="29">
        <v>80</v>
      </c>
      <c r="L29" s="29">
        <v>80</v>
      </c>
      <c r="M29" s="29">
        <v>80</v>
      </c>
      <c r="N29" s="45">
        <v>85</v>
      </c>
      <c r="O29" s="45">
        <v>87</v>
      </c>
      <c r="P29" s="45">
        <v>60</v>
      </c>
      <c r="Q29" s="45">
        <v>85</v>
      </c>
      <c r="R29" s="34">
        <f t="shared" si="0"/>
        <v>78.7</v>
      </c>
      <c r="S29" s="46" t="s">
        <v>13</v>
      </c>
      <c r="T29" s="19" t="str">
        <f t="shared" si="1"/>
        <v>Khá</v>
      </c>
    </row>
    <row r="30" spans="1:20" ht="22.5" customHeight="1" x14ac:dyDescent="0.25">
      <c r="A30" s="26">
        <v>23</v>
      </c>
      <c r="B30" s="20">
        <v>16020421</v>
      </c>
      <c r="C30" s="31" t="s">
        <v>47</v>
      </c>
      <c r="D30" s="21">
        <v>35925</v>
      </c>
      <c r="E30" s="22" t="s">
        <v>182</v>
      </c>
      <c r="F30" s="22" t="s">
        <v>208</v>
      </c>
      <c r="G30" s="8" t="s">
        <v>207</v>
      </c>
      <c r="H30" s="29">
        <v>74</v>
      </c>
      <c r="I30" s="29">
        <v>77</v>
      </c>
      <c r="J30" s="29">
        <v>82</v>
      </c>
      <c r="K30" s="29">
        <v>77</v>
      </c>
      <c r="L30" s="29">
        <v>80</v>
      </c>
      <c r="M30" s="29">
        <v>90</v>
      </c>
      <c r="N30" s="45">
        <v>90</v>
      </c>
      <c r="O30" s="45">
        <v>85</v>
      </c>
      <c r="P30" s="45">
        <v>0</v>
      </c>
      <c r="Q30" s="45">
        <v>0</v>
      </c>
      <c r="R30" s="34">
        <f t="shared" si="0"/>
        <v>65.5</v>
      </c>
      <c r="S30" s="46" t="s">
        <v>13</v>
      </c>
      <c r="T30" s="19" t="str">
        <f t="shared" si="1"/>
        <v>Khá</v>
      </c>
    </row>
    <row r="31" spans="1:20" ht="22.5" customHeight="1" x14ac:dyDescent="0.25">
      <c r="A31" s="26">
        <v>24</v>
      </c>
      <c r="B31" s="20">
        <v>16020447</v>
      </c>
      <c r="C31" s="31" t="s">
        <v>48</v>
      </c>
      <c r="D31" s="21">
        <v>35996</v>
      </c>
      <c r="E31" s="22" t="s">
        <v>182</v>
      </c>
      <c r="F31" s="22" t="s">
        <v>184</v>
      </c>
      <c r="G31" s="8" t="s">
        <v>185</v>
      </c>
      <c r="H31" s="29">
        <v>80</v>
      </c>
      <c r="I31" s="29">
        <v>77</v>
      </c>
      <c r="J31" s="29">
        <v>77</v>
      </c>
      <c r="K31" s="29">
        <v>77</v>
      </c>
      <c r="L31" s="29">
        <v>80</v>
      </c>
      <c r="M31" s="29">
        <v>77</v>
      </c>
      <c r="N31" s="45">
        <v>80</v>
      </c>
      <c r="O31" s="45">
        <v>80</v>
      </c>
      <c r="P31" s="45">
        <v>80</v>
      </c>
      <c r="Q31" s="45">
        <v>80</v>
      </c>
      <c r="R31" s="34">
        <f t="shared" si="0"/>
        <v>78.8</v>
      </c>
      <c r="S31" s="46" t="s">
        <v>13</v>
      </c>
      <c r="T31" s="19" t="str">
        <f t="shared" ref="T31:T37" si="2">IF(R31&gt;=90,"Xuất sắc",IF(R31&gt;=80,"Tốt", IF(R31&gt;=65,"Khá",IF(R31&gt;=50,"Trung bình", IF(R31&gt;=35, "Yếu", "Kém")))))</f>
        <v>Khá</v>
      </c>
    </row>
    <row r="32" spans="1:20" ht="22.5" customHeight="1" x14ac:dyDescent="0.25">
      <c r="A32" s="26">
        <v>25</v>
      </c>
      <c r="B32" s="20">
        <v>16020524</v>
      </c>
      <c r="C32" s="31" t="s">
        <v>41</v>
      </c>
      <c r="D32" s="21">
        <v>36055</v>
      </c>
      <c r="E32" s="22" t="s">
        <v>186</v>
      </c>
      <c r="F32" s="22" t="s">
        <v>187</v>
      </c>
      <c r="G32" s="8" t="s">
        <v>188</v>
      </c>
      <c r="H32" s="29">
        <v>84</v>
      </c>
      <c r="I32" s="29">
        <v>92</v>
      </c>
      <c r="J32" s="29">
        <v>82</v>
      </c>
      <c r="K32" s="29">
        <v>80</v>
      </c>
      <c r="L32" s="29">
        <v>82</v>
      </c>
      <c r="M32" s="29">
        <v>80</v>
      </c>
      <c r="N32" s="45">
        <v>90</v>
      </c>
      <c r="O32" s="45">
        <v>70</v>
      </c>
      <c r="P32" s="45">
        <v>60</v>
      </c>
      <c r="Q32" s="45">
        <v>80</v>
      </c>
      <c r="R32" s="34">
        <f t="shared" si="0"/>
        <v>80</v>
      </c>
      <c r="S32" s="46" t="s">
        <v>92</v>
      </c>
      <c r="T32" s="19" t="str">
        <f t="shared" si="2"/>
        <v>Tốt</v>
      </c>
    </row>
    <row r="33" spans="1:20" ht="22.5" customHeight="1" x14ac:dyDescent="0.25">
      <c r="A33" s="26">
        <v>26</v>
      </c>
      <c r="B33" s="20">
        <v>16020462</v>
      </c>
      <c r="C33" s="31" t="s">
        <v>42</v>
      </c>
      <c r="D33" s="21">
        <v>35999</v>
      </c>
      <c r="E33" s="22" t="s">
        <v>186</v>
      </c>
      <c r="F33" s="22" t="s">
        <v>189</v>
      </c>
      <c r="G33" s="8" t="s">
        <v>190</v>
      </c>
      <c r="H33" s="29">
        <v>80</v>
      </c>
      <c r="I33" s="29">
        <v>90</v>
      </c>
      <c r="J33" s="29">
        <v>90</v>
      </c>
      <c r="K33" s="29">
        <v>90</v>
      </c>
      <c r="L33" s="29">
        <v>90</v>
      </c>
      <c r="M33" s="29">
        <v>82</v>
      </c>
      <c r="N33" s="45">
        <v>90</v>
      </c>
      <c r="O33" s="45">
        <v>80</v>
      </c>
      <c r="P33" s="45">
        <v>60</v>
      </c>
      <c r="Q33" s="45">
        <v>80</v>
      </c>
      <c r="R33" s="34">
        <f t="shared" si="0"/>
        <v>83.2</v>
      </c>
      <c r="S33" s="46" t="s">
        <v>92</v>
      </c>
      <c r="T33" s="19" t="str">
        <f t="shared" si="2"/>
        <v>Tốt</v>
      </c>
    </row>
    <row r="34" spans="1:20" ht="22.5" customHeight="1" x14ac:dyDescent="0.25">
      <c r="A34" s="26">
        <v>27</v>
      </c>
      <c r="B34" s="20">
        <v>16022285</v>
      </c>
      <c r="C34" s="31" t="s">
        <v>37</v>
      </c>
      <c r="D34" s="21">
        <v>36039</v>
      </c>
      <c r="E34" s="22" t="s">
        <v>191</v>
      </c>
      <c r="F34" s="22" t="s">
        <v>192</v>
      </c>
      <c r="G34" s="8" t="s">
        <v>193</v>
      </c>
      <c r="H34" s="29">
        <v>82</v>
      </c>
      <c r="I34" s="29">
        <v>77</v>
      </c>
      <c r="J34" s="29">
        <v>77</v>
      </c>
      <c r="K34" s="29">
        <v>77</v>
      </c>
      <c r="L34" s="29">
        <v>80</v>
      </c>
      <c r="M34" s="29">
        <v>82</v>
      </c>
      <c r="N34" s="45">
        <v>77</v>
      </c>
      <c r="O34" s="45">
        <v>60</v>
      </c>
      <c r="P34" s="45">
        <v>60</v>
      </c>
      <c r="Q34" s="45">
        <v>80</v>
      </c>
      <c r="R34" s="34">
        <f t="shared" si="0"/>
        <v>75.2</v>
      </c>
      <c r="S34" s="46" t="s">
        <v>13</v>
      </c>
      <c r="T34" s="19" t="str">
        <f t="shared" si="2"/>
        <v>Khá</v>
      </c>
    </row>
    <row r="35" spans="1:20" ht="22.5" customHeight="1" x14ac:dyDescent="0.25">
      <c r="A35" s="26">
        <v>28</v>
      </c>
      <c r="B35" s="20">
        <v>16020760</v>
      </c>
      <c r="C35" s="31" t="s">
        <v>38</v>
      </c>
      <c r="D35" s="21">
        <v>36083</v>
      </c>
      <c r="E35" s="22" t="s">
        <v>191</v>
      </c>
      <c r="F35" s="22" t="s">
        <v>194</v>
      </c>
      <c r="G35" s="8" t="s">
        <v>195</v>
      </c>
      <c r="H35" s="29">
        <v>92</v>
      </c>
      <c r="I35" s="29">
        <v>90</v>
      </c>
      <c r="J35" s="29">
        <v>80</v>
      </c>
      <c r="K35" s="29">
        <v>80</v>
      </c>
      <c r="L35" s="29">
        <v>90</v>
      </c>
      <c r="M35" s="29">
        <v>90</v>
      </c>
      <c r="N35" s="45">
        <v>80</v>
      </c>
      <c r="O35" s="45">
        <v>60</v>
      </c>
      <c r="P35" s="45">
        <v>60</v>
      </c>
      <c r="Q35" s="45">
        <v>80</v>
      </c>
      <c r="R35" s="34">
        <f t="shared" si="0"/>
        <v>80.2</v>
      </c>
      <c r="S35" s="46" t="s">
        <v>92</v>
      </c>
      <c r="T35" s="19" t="str">
        <f t="shared" si="2"/>
        <v>Tốt</v>
      </c>
    </row>
    <row r="36" spans="1:20" ht="22.5" customHeight="1" x14ac:dyDescent="0.25">
      <c r="A36" s="26">
        <v>29</v>
      </c>
      <c r="B36" s="20">
        <v>16022289</v>
      </c>
      <c r="C36" s="31" t="s">
        <v>39</v>
      </c>
      <c r="D36" s="21">
        <v>35499</v>
      </c>
      <c r="E36" s="22" t="s">
        <v>191</v>
      </c>
      <c r="F36" s="22">
        <v>1639486646</v>
      </c>
      <c r="G36" s="8" t="s">
        <v>196</v>
      </c>
      <c r="H36" s="29">
        <v>80</v>
      </c>
      <c r="I36" s="29">
        <v>80</v>
      </c>
      <c r="J36" s="29">
        <v>77</v>
      </c>
      <c r="K36" s="29">
        <v>80</v>
      </c>
      <c r="L36" s="29">
        <v>80</v>
      </c>
      <c r="M36" s="29">
        <v>80</v>
      </c>
      <c r="N36" s="45">
        <v>80</v>
      </c>
      <c r="O36" s="45">
        <v>60</v>
      </c>
      <c r="P36" s="45">
        <v>60</v>
      </c>
      <c r="Q36" s="45">
        <v>80</v>
      </c>
      <c r="R36" s="34">
        <f t="shared" si="0"/>
        <v>75.7</v>
      </c>
      <c r="S36" s="46" t="s">
        <v>13</v>
      </c>
      <c r="T36" s="19" t="str">
        <f t="shared" si="2"/>
        <v>Khá</v>
      </c>
    </row>
    <row r="37" spans="1:20" ht="22.5" customHeight="1" x14ac:dyDescent="0.25">
      <c r="A37" s="26">
        <v>30</v>
      </c>
      <c r="B37" s="20">
        <v>16020799</v>
      </c>
      <c r="C37" s="31" t="s">
        <v>40</v>
      </c>
      <c r="D37" s="21">
        <v>35906</v>
      </c>
      <c r="E37" s="22" t="s">
        <v>191</v>
      </c>
      <c r="F37" s="22" t="s">
        <v>197</v>
      </c>
      <c r="G37" s="8" t="s">
        <v>198</v>
      </c>
      <c r="H37" s="29">
        <v>79</v>
      </c>
      <c r="I37" s="29">
        <v>80</v>
      </c>
      <c r="J37" s="29">
        <v>80</v>
      </c>
      <c r="K37" s="29">
        <v>80</v>
      </c>
      <c r="L37" s="29">
        <v>90</v>
      </c>
      <c r="M37" s="29">
        <v>100</v>
      </c>
      <c r="N37" s="45">
        <v>80</v>
      </c>
      <c r="O37" s="45">
        <v>60</v>
      </c>
      <c r="P37" s="45">
        <v>60</v>
      </c>
      <c r="Q37" s="45">
        <v>80</v>
      </c>
      <c r="R37" s="34">
        <f t="shared" si="0"/>
        <v>78.900000000000006</v>
      </c>
      <c r="S37" s="46" t="s">
        <v>13</v>
      </c>
      <c r="T37" s="19" t="str">
        <f t="shared" si="2"/>
        <v>Khá</v>
      </c>
    </row>
    <row r="38" spans="1:20" ht="32.25" customHeight="1" x14ac:dyDescent="0.25">
      <c r="A38" s="12" t="s">
        <v>209</v>
      </c>
    </row>
  </sheetData>
  <mergeCells count="5">
    <mergeCell ref="B4:T4"/>
    <mergeCell ref="H2:R2"/>
    <mergeCell ref="H1:R1"/>
    <mergeCell ref="B1:F1"/>
    <mergeCell ref="B2:F2"/>
  </mergeCells>
  <hyperlinks>
    <hyperlink ref="G9" r:id="rId1" xr:uid="{CC9996F6-DA89-41CF-B8F6-701349A6139B}"/>
    <hyperlink ref="G11" r:id="rId2" xr:uid="{92BEE03F-2E93-4102-9FAB-29FA06A48262}"/>
    <hyperlink ref="G12" r:id="rId3" xr:uid="{7D2DFA1C-B6C6-4A29-9C14-2BD82910FBDD}"/>
    <hyperlink ref="G13" r:id="rId4" xr:uid="{20F989A6-E25A-4C27-AA4F-0FB4CADB8569}"/>
    <hyperlink ref="G17" r:id="rId5" xr:uid="{84F8258B-52A3-4277-A1EF-6C86E2C3A071}"/>
    <hyperlink ref="G18" r:id="rId6" display="mailto:duypham98.uet@gmail.com" xr:uid="{B80BB0C4-4289-4F06-9CE8-44FF5B505BDA}"/>
    <hyperlink ref="G20" r:id="rId7" xr:uid="{20471C4C-3B14-4E7D-BE2A-E41B5E12ED53}"/>
    <hyperlink ref="G22" r:id="rId8" xr:uid="{F5AEC5E8-3AD2-4096-9053-AF9C44FB7F6F}"/>
    <hyperlink ref="G28" r:id="rId9" xr:uid="{81FB5E21-310E-4749-BD57-E8C706EE6288}"/>
    <hyperlink ref="G32" r:id="rId10" xr:uid="{8ED55D22-8B3C-4113-9F44-6A55BB1D0832}"/>
    <hyperlink ref="G33" r:id="rId11" xr:uid="{7E50CF44-33A5-4221-8C3E-071D70B589BA}"/>
    <hyperlink ref="G34" r:id="rId12" xr:uid="{A6A13EC3-F0F9-4744-8957-D36AA9CF287F}"/>
    <hyperlink ref="G37" r:id="rId13" xr:uid="{3CA404C6-316B-4FC4-BD19-9DF02764A987}"/>
  </hyperlinks>
  <pageMargins left="0.7" right="0.7" top="0.75" bottom="0.75" header="0.3" footer="0.3"/>
  <pageSetup orientation="portrait" r:id="rId14"/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FF696-65AD-47AA-B14A-C8E773B3B27A}">
  <dimension ref="A1:Q25"/>
  <sheetViews>
    <sheetView workbookViewId="0">
      <selection activeCell="A24" sqref="A24:B24"/>
    </sheetView>
  </sheetViews>
  <sheetFormatPr defaultRowHeight="15" x14ac:dyDescent="0.25"/>
  <cols>
    <col min="2" max="2" width="35.5703125" customWidth="1"/>
    <col min="9" max="9" width="10" customWidth="1"/>
    <col min="11" max="11" width="10.42578125" customWidth="1"/>
    <col min="15" max="15" width="16.28515625" customWidth="1"/>
    <col min="16" max="17" width="0" hidden="1" customWidth="1"/>
  </cols>
  <sheetData>
    <row r="1" spans="1:17" ht="15.75" x14ac:dyDescent="0.25">
      <c r="A1" s="99" t="s">
        <v>213</v>
      </c>
      <c r="B1" s="98"/>
      <c r="C1" s="98"/>
      <c r="D1" s="98"/>
      <c r="E1" s="98"/>
      <c r="F1" s="61"/>
      <c r="G1" s="61"/>
      <c r="H1" s="100" t="s">
        <v>214</v>
      </c>
      <c r="I1" s="98"/>
      <c r="J1" s="98"/>
      <c r="K1" s="98"/>
      <c r="L1" s="98"/>
      <c r="M1" s="98"/>
      <c r="N1" s="98"/>
      <c r="O1" s="98"/>
    </row>
    <row r="2" spans="1:17" ht="15.75" x14ac:dyDescent="0.25">
      <c r="A2" s="101" t="s">
        <v>215</v>
      </c>
      <c r="B2" s="98"/>
      <c r="C2" s="98"/>
      <c r="D2" s="98"/>
      <c r="E2" s="98"/>
      <c r="F2" s="61"/>
      <c r="G2" s="61"/>
      <c r="H2" s="102" t="s">
        <v>137</v>
      </c>
      <c r="I2" s="98"/>
      <c r="J2" s="98"/>
      <c r="K2" s="98"/>
      <c r="L2" s="98"/>
      <c r="M2" s="98"/>
      <c r="N2" s="98"/>
      <c r="O2" s="98"/>
    </row>
    <row r="3" spans="1:17" ht="15.75" x14ac:dyDescent="0.25">
      <c r="A3" s="62"/>
      <c r="B3" s="61"/>
      <c r="C3" s="63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7" ht="15.75" x14ac:dyDescent="0.25">
      <c r="A4" s="63"/>
      <c r="B4" s="61"/>
      <c r="C4" s="63"/>
      <c r="D4" s="61"/>
      <c r="E4" s="61"/>
      <c r="F4" s="61"/>
      <c r="G4" s="61"/>
      <c r="H4" s="103" t="s">
        <v>216</v>
      </c>
      <c r="I4" s="98"/>
      <c r="J4" s="98"/>
      <c r="K4" s="98"/>
      <c r="L4" s="98"/>
      <c r="M4" s="98"/>
      <c r="N4" s="98"/>
      <c r="O4" s="98"/>
    </row>
    <row r="5" spans="1:17" ht="16.5" x14ac:dyDescent="0.25">
      <c r="A5" s="97" t="s">
        <v>230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7" ht="16.5" x14ac:dyDescent="0.25">
      <c r="A6" s="97" t="s">
        <v>231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7" x14ac:dyDescent="0.25">
      <c r="A7" s="64"/>
    </row>
    <row r="8" spans="1:17" x14ac:dyDescent="0.25">
      <c r="A8" s="106" t="s">
        <v>199</v>
      </c>
      <c r="B8" s="106" t="s">
        <v>0</v>
      </c>
      <c r="C8" s="106" t="s">
        <v>217</v>
      </c>
      <c r="D8" s="104" t="s">
        <v>218</v>
      </c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5"/>
    </row>
    <row r="9" spans="1:17" x14ac:dyDescent="0.25">
      <c r="A9" s="107"/>
      <c r="B9" s="107"/>
      <c r="C9" s="107"/>
      <c r="D9" s="104" t="s">
        <v>219</v>
      </c>
      <c r="E9" s="105"/>
      <c r="F9" s="104" t="s">
        <v>92</v>
      </c>
      <c r="G9" s="105"/>
      <c r="H9" s="104" t="s">
        <v>13</v>
      </c>
      <c r="I9" s="105"/>
      <c r="J9" s="104" t="s">
        <v>220</v>
      </c>
      <c r="K9" s="105"/>
      <c r="L9" s="104" t="s">
        <v>221</v>
      </c>
      <c r="M9" s="105"/>
      <c r="N9" s="104" t="s">
        <v>222</v>
      </c>
      <c r="O9" s="105"/>
    </row>
    <row r="10" spans="1:17" x14ac:dyDescent="0.25">
      <c r="A10" s="108"/>
      <c r="B10" s="108"/>
      <c r="C10" s="108"/>
      <c r="D10" s="65" t="s">
        <v>223</v>
      </c>
      <c r="E10" s="66" t="s">
        <v>224</v>
      </c>
      <c r="F10" s="65" t="s">
        <v>223</v>
      </c>
      <c r="G10" s="66" t="s">
        <v>224</v>
      </c>
      <c r="H10" s="65" t="s">
        <v>223</v>
      </c>
      <c r="I10" s="66" t="s">
        <v>224</v>
      </c>
      <c r="J10" s="65" t="s">
        <v>223</v>
      </c>
      <c r="K10" s="66" t="s">
        <v>224</v>
      </c>
      <c r="L10" s="65" t="s">
        <v>223</v>
      </c>
      <c r="M10" s="66" t="s">
        <v>224</v>
      </c>
      <c r="N10" s="65" t="s">
        <v>223</v>
      </c>
      <c r="O10" s="66" t="s">
        <v>224</v>
      </c>
      <c r="P10" s="84" t="s">
        <v>232</v>
      </c>
    </row>
    <row r="11" spans="1:17" x14ac:dyDescent="0.25">
      <c r="A11" s="70">
        <v>5</v>
      </c>
      <c r="B11" s="68" t="s">
        <v>233</v>
      </c>
      <c r="C11" s="67">
        <v>3</v>
      </c>
      <c r="D11" s="67">
        <v>0</v>
      </c>
      <c r="E11" s="69">
        <f t="shared" ref="E11:E16" si="0">100/C11*D11</f>
        <v>0</v>
      </c>
      <c r="F11" s="67">
        <v>1</v>
      </c>
      <c r="G11" s="69">
        <f t="shared" ref="G11:G16" si="1">100/C11*F11</f>
        <v>33.333333333333336</v>
      </c>
      <c r="H11" s="67">
        <v>2</v>
      </c>
      <c r="I11" s="69">
        <f t="shared" ref="I11:I16" si="2">100/C11*H11</f>
        <v>66.666666666666671</v>
      </c>
      <c r="J11" s="67">
        <v>0</v>
      </c>
      <c r="K11" s="69">
        <f t="shared" ref="K11:K16" si="3">100/C11*J11</f>
        <v>0</v>
      </c>
      <c r="L11" s="67">
        <v>0</v>
      </c>
      <c r="M11" s="69">
        <f t="shared" ref="M11:M16" si="4">100/C11*L11</f>
        <v>0</v>
      </c>
      <c r="N11" s="67">
        <v>0</v>
      </c>
      <c r="O11" s="69">
        <f t="shared" ref="O11:O16" si="5">100/C11*N11</f>
        <v>0</v>
      </c>
      <c r="P11">
        <f>SUM(D11,F11,H11,J11,L11,N11)</f>
        <v>3</v>
      </c>
      <c r="Q11" s="83">
        <f>SUM(E11,G11,I11,K11,M11,O11)</f>
        <v>100</v>
      </c>
    </row>
    <row r="12" spans="1:17" x14ac:dyDescent="0.25">
      <c r="A12" s="70">
        <v>6</v>
      </c>
      <c r="B12" s="68" t="s">
        <v>234</v>
      </c>
      <c r="C12" s="67">
        <v>2</v>
      </c>
      <c r="D12" s="67">
        <v>0</v>
      </c>
      <c r="E12" s="69">
        <f t="shared" si="0"/>
        <v>0</v>
      </c>
      <c r="F12" s="67">
        <v>1</v>
      </c>
      <c r="G12" s="69">
        <f t="shared" si="1"/>
        <v>50</v>
      </c>
      <c r="H12" s="67">
        <v>1</v>
      </c>
      <c r="I12" s="69">
        <f t="shared" si="2"/>
        <v>50</v>
      </c>
      <c r="J12" s="67">
        <v>0</v>
      </c>
      <c r="K12" s="69">
        <f t="shared" si="3"/>
        <v>0</v>
      </c>
      <c r="L12" s="67">
        <v>0</v>
      </c>
      <c r="M12" s="69">
        <f t="shared" si="4"/>
        <v>0</v>
      </c>
      <c r="N12" s="67">
        <v>0</v>
      </c>
      <c r="O12" s="69">
        <f t="shared" si="5"/>
        <v>0</v>
      </c>
      <c r="P12">
        <f t="shared" ref="P12:P25" si="6">SUM(D12,F12,H12,J12,L12,N12)</f>
        <v>2</v>
      </c>
      <c r="Q12" s="83">
        <f t="shared" ref="Q12:Q25" si="7">SUM(E12,G12,I12,K12,M12,O12)</f>
        <v>100</v>
      </c>
    </row>
    <row r="13" spans="1:17" x14ac:dyDescent="0.25">
      <c r="A13" s="70">
        <v>7</v>
      </c>
      <c r="B13" s="68" t="s">
        <v>235</v>
      </c>
      <c r="C13" s="67">
        <v>3</v>
      </c>
      <c r="D13" s="67">
        <v>0</v>
      </c>
      <c r="E13" s="69">
        <f t="shared" si="0"/>
        <v>0</v>
      </c>
      <c r="F13" s="67">
        <v>1</v>
      </c>
      <c r="G13" s="69">
        <f t="shared" si="1"/>
        <v>33.333333333333336</v>
      </c>
      <c r="H13" s="67">
        <v>2</v>
      </c>
      <c r="I13" s="69">
        <f t="shared" si="2"/>
        <v>66.666666666666671</v>
      </c>
      <c r="J13" s="67">
        <v>0</v>
      </c>
      <c r="K13" s="69">
        <f t="shared" si="3"/>
        <v>0</v>
      </c>
      <c r="L13" s="67">
        <v>0</v>
      </c>
      <c r="M13" s="69">
        <f t="shared" si="4"/>
        <v>0</v>
      </c>
      <c r="N13" s="67">
        <v>0</v>
      </c>
      <c r="O13" s="69">
        <f t="shared" si="5"/>
        <v>0</v>
      </c>
      <c r="P13">
        <f t="shared" si="6"/>
        <v>3</v>
      </c>
      <c r="Q13" s="83">
        <f t="shared" si="7"/>
        <v>100</v>
      </c>
    </row>
    <row r="14" spans="1:17" x14ac:dyDescent="0.25">
      <c r="A14" s="70">
        <v>8</v>
      </c>
      <c r="B14" s="68" t="s">
        <v>236</v>
      </c>
      <c r="C14" s="67">
        <v>1</v>
      </c>
      <c r="D14" s="67">
        <v>0</v>
      </c>
      <c r="E14" s="69">
        <f t="shared" ref="E14:E15" si="8">100/C14*D14</f>
        <v>0</v>
      </c>
      <c r="F14" s="67">
        <v>0</v>
      </c>
      <c r="G14" s="69">
        <f t="shared" ref="G14:G15" si="9">100/C14*F14</f>
        <v>0</v>
      </c>
      <c r="H14" s="67">
        <v>1</v>
      </c>
      <c r="I14" s="69">
        <f t="shared" ref="I14:I15" si="10">100/C14*H14</f>
        <v>100</v>
      </c>
      <c r="J14" s="67">
        <v>0</v>
      </c>
      <c r="K14" s="69">
        <f t="shared" ref="K14:K15" si="11">100/C14*J14</f>
        <v>0</v>
      </c>
      <c r="L14" s="67">
        <v>0</v>
      </c>
      <c r="M14" s="69">
        <f t="shared" ref="M14:M15" si="12">100/C14*L14</f>
        <v>0</v>
      </c>
      <c r="N14" s="67">
        <v>0</v>
      </c>
      <c r="O14" s="69">
        <f t="shared" ref="O14:O15" si="13">100/C14*N14</f>
        <v>0</v>
      </c>
      <c r="P14">
        <f t="shared" si="6"/>
        <v>1</v>
      </c>
      <c r="Q14" s="83">
        <f t="shared" si="7"/>
        <v>100</v>
      </c>
    </row>
    <row r="15" spans="1:17" x14ac:dyDescent="0.25">
      <c r="A15" s="70">
        <v>9</v>
      </c>
      <c r="B15" s="68" t="s">
        <v>237</v>
      </c>
      <c r="C15" s="67">
        <v>1</v>
      </c>
      <c r="D15" s="67">
        <v>0</v>
      </c>
      <c r="E15" s="69">
        <f t="shared" si="8"/>
        <v>0</v>
      </c>
      <c r="F15" s="67">
        <v>0</v>
      </c>
      <c r="G15" s="69">
        <f t="shared" si="9"/>
        <v>0</v>
      </c>
      <c r="H15" s="67">
        <v>1</v>
      </c>
      <c r="I15" s="69">
        <f t="shared" si="10"/>
        <v>100</v>
      </c>
      <c r="J15" s="67">
        <v>0</v>
      </c>
      <c r="K15" s="69">
        <f t="shared" si="11"/>
        <v>0</v>
      </c>
      <c r="L15" s="67">
        <v>0</v>
      </c>
      <c r="M15" s="69">
        <f t="shared" si="12"/>
        <v>0</v>
      </c>
      <c r="N15" s="67">
        <v>0</v>
      </c>
      <c r="O15" s="69">
        <f t="shared" si="13"/>
        <v>0</v>
      </c>
      <c r="P15">
        <f t="shared" si="6"/>
        <v>1</v>
      </c>
      <c r="Q15" s="83">
        <f t="shared" si="7"/>
        <v>100</v>
      </c>
    </row>
    <row r="16" spans="1:17" x14ac:dyDescent="0.25">
      <c r="A16" s="70">
        <v>10</v>
      </c>
      <c r="B16" s="68" t="s">
        <v>238</v>
      </c>
      <c r="C16" s="67">
        <v>2</v>
      </c>
      <c r="D16" s="67">
        <v>0</v>
      </c>
      <c r="E16" s="69">
        <f t="shared" si="0"/>
        <v>0</v>
      </c>
      <c r="F16" s="67">
        <v>0</v>
      </c>
      <c r="G16" s="69">
        <f t="shared" si="1"/>
        <v>0</v>
      </c>
      <c r="H16" s="67">
        <v>2</v>
      </c>
      <c r="I16" s="69">
        <f t="shared" si="2"/>
        <v>100</v>
      </c>
      <c r="J16" s="67">
        <v>0</v>
      </c>
      <c r="K16" s="69">
        <f t="shared" si="3"/>
        <v>0</v>
      </c>
      <c r="L16" s="67">
        <v>0</v>
      </c>
      <c r="M16" s="69">
        <f t="shared" si="4"/>
        <v>0</v>
      </c>
      <c r="N16" s="67">
        <v>0</v>
      </c>
      <c r="O16" s="69">
        <f t="shared" si="5"/>
        <v>0</v>
      </c>
      <c r="P16">
        <f t="shared" si="6"/>
        <v>2</v>
      </c>
      <c r="Q16" s="83">
        <f t="shared" si="7"/>
        <v>100</v>
      </c>
    </row>
    <row r="17" spans="1:17" s="87" customFormat="1" x14ac:dyDescent="0.25">
      <c r="A17" s="110" t="s">
        <v>225</v>
      </c>
      <c r="B17" s="111"/>
      <c r="C17" s="85">
        <f>SUM(C11:C16)</f>
        <v>12</v>
      </c>
      <c r="D17" s="85">
        <f>SUM(D11:D16)</f>
        <v>0</v>
      </c>
      <c r="E17" s="86">
        <f>100/C17*D17</f>
        <v>0</v>
      </c>
      <c r="F17" s="85">
        <f>SUM(F11:F16)</f>
        <v>3</v>
      </c>
      <c r="G17" s="86">
        <f>100/C17*F17</f>
        <v>25</v>
      </c>
      <c r="H17" s="85">
        <f>SUM(H11:H16)</f>
        <v>9</v>
      </c>
      <c r="I17" s="86">
        <f>100/C17*H17</f>
        <v>75</v>
      </c>
      <c r="J17" s="85">
        <f>SUM(J11:J16)</f>
        <v>0</v>
      </c>
      <c r="K17" s="86">
        <f>100/C17*J17</f>
        <v>0</v>
      </c>
      <c r="L17" s="85">
        <f>SUM(L11:L16)</f>
        <v>0</v>
      </c>
      <c r="M17" s="86">
        <f>100/C17*L17</f>
        <v>0</v>
      </c>
      <c r="N17" s="85">
        <f>SUM(N11:N16)</f>
        <v>0</v>
      </c>
      <c r="O17" s="86">
        <f>100/C17*N17</f>
        <v>0</v>
      </c>
      <c r="P17" s="87">
        <f t="shared" si="6"/>
        <v>12</v>
      </c>
      <c r="Q17" s="88">
        <f t="shared" si="7"/>
        <v>100</v>
      </c>
    </row>
    <row r="18" spans="1:17" x14ac:dyDescent="0.25">
      <c r="A18" s="67">
        <v>2</v>
      </c>
      <c r="B18" s="68" t="s">
        <v>239</v>
      </c>
      <c r="C18" s="67">
        <v>9</v>
      </c>
      <c r="D18" s="67">
        <v>0</v>
      </c>
      <c r="E18" s="69">
        <f t="shared" ref="E18" si="14">100/C18*D18</f>
        <v>0</v>
      </c>
      <c r="F18" s="67">
        <v>0</v>
      </c>
      <c r="G18" s="69">
        <f t="shared" ref="G18:I21" si="15">100/C18*F18</f>
        <v>0</v>
      </c>
      <c r="H18" s="67">
        <v>9</v>
      </c>
      <c r="I18" s="69">
        <f>100/C18*H18</f>
        <v>100</v>
      </c>
      <c r="J18" s="67">
        <v>0</v>
      </c>
      <c r="K18" s="69">
        <v>0</v>
      </c>
      <c r="L18" s="67">
        <v>0</v>
      </c>
      <c r="M18" s="69">
        <v>0</v>
      </c>
      <c r="N18" s="67">
        <v>0</v>
      </c>
      <c r="O18" s="69">
        <f>100/C18*N18</f>
        <v>0</v>
      </c>
      <c r="P18">
        <f t="shared" si="6"/>
        <v>9</v>
      </c>
      <c r="Q18" s="83">
        <f t="shared" si="7"/>
        <v>100</v>
      </c>
    </row>
    <row r="19" spans="1:17" x14ac:dyDescent="0.25">
      <c r="A19" s="112" t="s">
        <v>226</v>
      </c>
      <c r="B19" s="113"/>
      <c r="C19" s="74">
        <f>SUM(C18:C18)</f>
        <v>9</v>
      </c>
      <c r="D19" s="74">
        <f>SUM(D18:D18)</f>
        <v>0</v>
      </c>
      <c r="E19" s="75">
        <f>100/C19*D19</f>
        <v>0</v>
      </c>
      <c r="F19" s="74">
        <f>SUM(F18:F18)</f>
        <v>0</v>
      </c>
      <c r="G19" s="75">
        <f>100/C19*F19</f>
        <v>0</v>
      </c>
      <c r="H19" s="74">
        <f>SUM(H18:H18)</f>
        <v>9</v>
      </c>
      <c r="I19" s="75">
        <f>100/C19*H19</f>
        <v>100</v>
      </c>
      <c r="J19" s="74">
        <f>SUM(J18:J18)</f>
        <v>0</v>
      </c>
      <c r="K19" s="75">
        <f>100/C19*J19</f>
        <v>0</v>
      </c>
      <c r="L19" s="74">
        <f>SUM(L18:L18)</f>
        <v>0</v>
      </c>
      <c r="M19" s="75">
        <f>100/C19*L19</f>
        <v>0</v>
      </c>
      <c r="N19" s="74">
        <f>SUM(N18:N18)</f>
        <v>0</v>
      </c>
      <c r="O19" s="75">
        <f>100/C19*N19</f>
        <v>0</v>
      </c>
      <c r="P19">
        <f t="shared" si="6"/>
        <v>9</v>
      </c>
      <c r="Q19" s="83">
        <f t="shared" si="7"/>
        <v>100</v>
      </c>
    </row>
    <row r="20" spans="1:17" x14ac:dyDescent="0.25">
      <c r="A20" s="67">
        <v>1</v>
      </c>
      <c r="B20" s="68" t="s">
        <v>240</v>
      </c>
      <c r="C20" s="67">
        <v>2</v>
      </c>
      <c r="D20" s="76">
        <v>0</v>
      </c>
      <c r="E20" s="75">
        <f t="shared" ref="E20:E21" si="16">100/C20*D20</f>
        <v>0</v>
      </c>
      <c r="F20" s="67">
        <v>0</v>
      </c>
      <c r="G20" s="69">
        <f t="shared" si="15"/>
        <v>0</v>
      </c>
      <c r="H20" s="67">
        <v>2</v>
      </c>
      <c r="I20" s="69">
        <f>100/C20*H20</f>
        <v>100</v>
      </c>
      <c r="J20" s="67">
        <v>0</v>
      </c>
      <c r="K20" s="69">
        <f>100/C20*J20</f>
        <v>0</v>
      </c>
      <c r="L20" s="67">
        <v>0</v>
      </c>
      <c r="M20" s="69">
        <v>0</v>
      </c>
      <c r="N20" s="67">
        <v>0</v>
      </c>
      <c r="O20" s="69">
        <f t="shared" ref="O20:O21" si="17">100/C20*N20</f>
        <v>0</v>
      </c>
      <c r="P20">
        <f t="shared" si="6"/>
        <v>2</v>
      </c>
      <c r="Q20" s="83">
        <f t="shared" si="7"/>
        <v>100</v>
      </c>
    </row>
    <row r="21" spans="1:17" x14ac:dyDescent="0.25">
      <c r="A21" s="70">
        <v>4</v>
      </c>
      <c r="B21" s="68" t="s">
        <v>241</v>
      </c>
      <c r="C21" s="67">
        <v>2</v>
      </c>
      <c r="D21" s="67">
        <v>2</v>
      </c>
      <c r="E21" s="75">
        <f t="shared" si="16"/>
        <v>100</v>
      </c>
      <c r="F21" s="67">
        <v>0</v>
      </c>
      <c r="G21" s="69">
        <f t="shared" si="15"/>
        <v>0</v>
      </c>
      <c r="H21" s="67">
        <v>0</v>
      </c>
      <c r="I21" s="69">
        <f t="shared" si="15"/>
        <v>0</v>
      </c>
      <c r="J21" s="67">
        <v>0</v>
      </c>
      <c r="K21" s="69">
        <v>0</v>
      </c>
      <c r="L21" s="67">
        <v>0</v>
      </c>
      <c r="M21" s="69">
        <v>0</v>
      </c>
      <c r="N21" s="67">
        <v>0</v>
      </c>
      <c r="O21" s="69">
        <f t="shared" si="17"/>
        <v>0</v>
      </c>
      <c r="P21">
        <f t="shared" si="6"/>
        <v>2</v>
      </c>
      <c r="Q21" s="83">
        <f t="shared" si="7"/>
        <v>100</v>
      </c>
    </row>
    <row r="22" spans="1:17" x14ac:dyDescent="0.25">
      <c r="A22" s="112" t="s">
        <v>227</v>
      </c>
      <c r="B22" s="105"/>
      <c r="C22" s="74">
        <f>SUM(C20:C21)</f>
        <v>4</v>
      </c>
      <c r="D22" s="74">
        <f>SUM(D20:D21)</f>
        <v>2</v>
      </c>
      <c r="E22" s="75">
        <f>D22/C22*100</f>
        <v>50</v>
      </c>
      <c r="F22" s="74">
        <f>SUM(F20:F21)</f>
        <v>0</v>
      </c>
      <c r="G22" s="75">
        <f>F22/C22*100</f>
        <v>0</v>
      </c>
      <c r="H22" s="74">
        <f>SUM(H20:H21)</f>
        <v>2</v>
      </c>
      <c r="I22" s="75">
        <f>H22/C22*100</f>
        <v>50</v>
      </c>
      <c r="J22" s="74">
        <f>SUM(J20:J21)</f>
        <v>0</v>
      </c>
      <c r="K22" s="75">
        <f>J22/C22*100</f>
        <v>0</v>
      </c>
      <c r="L22" s="74">
        <f>SUM(L20:L21)</f>
        <v>0</v>
      </c>
      <c r="M22" s="75">
        <f>100/C22*L22</f>
        <v>0</v>
      </c>
      <c r="N22" s="74">
        <f>SUM(N20:N21)</f>
        <v>0</v>
      </c>
      <c r="O22" s="75">
        <f>100/C22*N22</f>
        <v>0</v>
      </c>
      <c r="P22">
        <f t="shared" si="6"/>
        <v>4</v>
      </c>
      <c r="Q22" s="83">
        <f t="shared" si="7"/>
        <v>100</v>
      </c>
    </row>
    <row r="23" spans="1:17" x14ac:dyDescent="0.25">
      <c r="A23" s="67">
        <v>1</v>
      </c>
      <c r="B23" s="68" t="s">
        <v>244</v>
      </c>
      <c r="C23" s="67">
        <v>6</v>
      </c>
      <c r="D23" s="67">
        <v>0</v>
      </c>
      <c r="E23" s="69">
        <f>100/C23*D23</f>
        <v>0</v>
      </c>
      <c r="F23" s="67">
        <v>0</v>
      </c>
      <c r="G23" s="69">
        <f>100/C23*F23</f>
        <v>0</v>
      </c>
      <c r="H23" s="67">
        <v>6</v>
      </c>
      <c r="I23" s="69">
        <f>100/C23*H23</f>
        <v>100</v>
      </c>
      <c r="J23" s="67">
        <v>0</v>
      </c>
      <c r="K23" s="69">
        <f>100/C23*J23</f>
        <v>0</v>
      </c>
      <c r="L23" s="67">
        <v>0</v>
      </c>
      <c r="M23" s="69">
        <f>100/C23*L23</f>
        <v>0</v>
      </c>
      <c r="N23" s="67">
        <v>0</v>
      </c>
      <c r="O23" s="69">
        <f>100/C23*N23</f>
        <v>0</v>
      </c>
      <c r="P23">
        <f t="shared" si="6"/>
        <v>6</v>
      </c>
      <c r="Q23" s="83">
        <f t="shared" si="7"/>
        <v>100</v>
      </c>
    </row>
    <row r="24" spans="1:17" x14ac:dyDescent="0.25">
      <c r="A24" s="112" t="s">
        <v>228</v>
      </c>
      <c r="B24" s="114"/>
      <c r="C24" s="74">
        <v>6</v>
      </c>
      <c r="D24" s="74">
        <v>0</v>
      </c>
      <c r="E24" s="69">
        <f>100/C24*D24</f>
        <v>0</v>
      </c>
      <c r="F24" s="74">
        <v>0</v>
      </c>
      <c r="G24" s="69">
        <f>100/C24*F24</f>
        <v>0</v>
      </c>
      <c r="H24" s="74">
        <v>6</v>
      </c>
      <c r="I24" s="69">
        <f>100/C24*H24</f>
        <v>100</v>
      </c>
      <c r="J24" s="74">
        <v>0</v>
      </c>
      <c r="K24" s="69">
        <f>100/C24*J24</f>
        <v>0</v>
      </c>
      <c r="L24" s="74">
        <v>0</v>
      </c>
      <c r="M24" s="69">
        <f>100/C24*L24</f>
        <v>0</v>
      </c>
      <c r="N24" s="74">
        <v>0</v>
      </c>
      <c r="O24" s="77">
        <f>100/C24*N24</f>
        <v>0</v>
      </c>
      <c r="P24">
        <f t="shared" si="6"/>
        <v>6</v>
      </c>
      <c r="Q24" s="83">
        <f t="shared" si="7"/>
        <v>100</v>
      </c>
    </row>
    <row r="25" spans="1:17" x14ac:dyDescent="0.25">
      <c r="A25" s="104" t="s">
        <v>229</v>
      </c>
      <c r="B25" s="105"/>
      <c r="C25" s="78">
        <f>SUM(C17,C19,C22,C24)</f>
        <v>31</v>
      </c>
      <c r="D25" s="78">
        <f>SUM(D17,D19,D22,D24)</f>
        <v>2</v>
      </c>
      <c r="E25" s="79">
        <f>D25/C25*100</f>
        <v>6.4516129032258061</v>
      </c>
      <c r="F25" s="78">
        <f>SUM(F17,F19,F22,F24)</f>
        <v>3</v>
      </c>
      <c r="G25" s="79">
        <f>F25/C25*100</f>
        <v>9.67741935483871</v>
      </c>
      <c r="H25" s="78">
        <f>SUM(H17,H19,H22,H24)</f>
        <v>26</v>
      </c>
      <c r="I25" s="79">
        <f>H25/C25*100</f>
        <v>83.870967741935488</v>
      </c>
      <c r="J25" s="78">
        <f>SUM(J17,J19,J22,J24)</f>
        <v>0</v>
      </c>
      <c r="K25" s="79">
        <f>J25/C25*100</f>
        <v>0</v>
      </c>
      <c r="L25" s="78">
        <f>SUM(L17,L19,L22,L24)</f>
        <v>0</v>
      </c>
      <c r="M25" s="80">
        <f>L25/C25*100</f>
        <v>0</v>
      </c>
      <c r="N25" s="81">
        <f>SUM(N17,N19,N22,N24)</f>
        <v>0</v>
      </c>
      <c r="O25" s="82">
        <f>100-E25-G25-I25-K25-M25</f>
        <v>0</v>
      </c>
      <c r="P25">
        <f t="shared" si="6"/>
        <v>31</v>
      </c>
      <c r="Q25" s="83">
        <f t="shared" si="7"/>
        <v>100</v>
      </c>
    </row>
  </sheetData>
  <mergeCells count="22">
    <mergeCell ref="A25:B25"/>
    <mergeCell ref="A6:O6"/>
    <mergeCell ref="A8:A10"/>
    <mergeCell ref="B8:B10"/>
    <mergeCell ref="C8:C10"/>
    <mergeCell ref="D8:O8"/>
    <mergeCell ref="D9:E9"/>
    <mergeCell ref="F9:G9"/>
    <mergeCell ref="H9:I9"/>
    <mergeCell ref="J9:K9"/>
    <mergeCell ref="L9:M9"/>
    <mergeCell ref="N9:O9"/>
    <mergeCell ref="A17:B17"/>
    <mergeCell ref="A19:B19"/>
    <mergeCell ref="A22:B22"/>
    <mergeCell ref="A24:B24"/>
    <mergeCell ref="A5:O5"/>
    <mergeCell ref="A1:E1"/>
    <mergeCell ref="H1:O1"/>
    <mergeCell ref="A2:E2"/>
    <mergeCell ref="H2:O2"/>
    <mergeCell ref="H4:O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8703F-DEE3-4A92-ABB2-7F19350E2553}">
  <dimension ref="A1:Q27"/>
  <sheetViews>
    <sheetView tabSelected="1" topLeftCell="A4" workbookViewId="0">
      <selection activeCell="B31" sqref="B31"/>
    </sheetView>
  </sheetViews>
  <sheetFormatPr defaultRowHeight="15" x14ac:dyDescent="0.25"/>
  <cols>
    <col min="2" max="2" width="35.5703125" customWidth="1"/>
    <col min="9" max="9" width="11.5703125" customWidth="1"/>
    <col min="11" max="11" width="10.42578125" customWidth="1"/>
    <col min="15" max="15" width="16.28515625" customWidth="1"/>
    <col min="16" max="17" width="9.140625" hidden="1" customWidth="1"/>
  </cols>
  <sheetData>
    <row r="1" spans="1:17" ht="15.75" x14ac:dyDescent="0.25">
      <c r="A1" s="99" t="s">
        <v>213</v>
      </c>
      <c r="B1" s="98"/>
      <c r="C1" s="98"/>
      <c r="D1" s="98"/>
      <c r="E1" s="98"/>
      <c r="F1" s="61"/>
      <c r="G1" s="61"/>
      <c r="H1" s="100" t="s">
        <v>214</v>
      </c>
      <c r="I1" s="98"/>
      <c r="J1" s="98"/>
      <c r="K1" s="98"/>
      <c r="L1" s="98"/>
      <c r="M1" s="98"/>
      <c r="N1" s="98"/>
      <c r="O1" s="98"/>
    </row>
    <row r="2" spans="1:17" ht="15.75" x14ac:dyDescent="0.25">
      <c r="A2" s="101" t="s">
        <v>215</v>
      </c>
      <c r="B2" s="98"/>
      <c r="C2" s="98"/>
      <c r="D2" s="98"/>
      <c r="E2" s="98"/>
      <c r="F2" s="61"/>
      <c r="G2" s="61"/>
      <c r="H2" s="102" t="s">
        <v>137</v>
      </c>
      <c r="I2" s="98"/>
      <c r="J2" s="98"/>
      <c r="K2" s="98"/>
      <c r="L2" s="98"/>
      <c r="M2" s="98"/>
      <c r="N2" s="98"/>
      <c r="O2" s="98"/>
    </row>
    <row r="3" spans="1:17" ht="15.75" x14ac:dyDescent="0.25">
      <c r="A3" s="62"/>
      <c r="B3" s="61"/>
      <c r="C3" s="63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7" ht="15.75" x14ac:dyDescent="0.25">
      <c r="A4" s="63"/>
      <c r="B4" s="61"/>
      <c r="C4" s="63"/>
      <c r="D4" s="61"/>
      <c r="E4" s="61"/>
      <c r="F4" s="61"/>
      <c r="G4" s="61"/>
      <c r="H4" s="103" t="s">
        <v>216</v>
      </c>
      <c r="I4" s="98"/>
      <c r="J4" s="98"/>
      <c r="K4" s="98"/>
      <c r="L4" s="98"/>
      <c r="M4" s="98"/>
      <c r="N4" s="98"/>
      <c r="O4" s="98"/>
    </row>
    <row r="5" spans="1:17" ht="16.5" x14ac:dyDescent="0.25">
      <c r="A5" s="97" t="s">
        <v>230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7" ht="16.5" x14ac:dyDescent="0.25">
      <c r="A6" s="97" t="s">
        <v>231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7" x14ac:dyDescent="0.25">
      <c r="A7" s="64"/>
    </row>
    <row r="8" spans="1:17" x14ac:dyDescent="0.25">
      <c r="A8" s="106" t="s">
        <v>199</v>
      </c>
      <c r="B8" s="106" t="s">
        <v>0</v>
      </c>
      <c r="C8" s="106" t="s">
        <v>217</v>
      </c>
      <c r="D8" s="104" t="s">
        <v>218</v>
      </c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5"/>
    </row>
    <row r="9" spans="1:17" x14ac:dyDescent="0.25">
      <c r="A9" s="107"/>
      <c r="B9" s="107"/>
      <c r="C9" s="107"/>
      <c r="D9" s="104" t="s">
        <v>219</v>
      </c>
      <c r="E9" s="105"/>
      <c r="F9" s="104" t="s">
        <v>92</v>
      </c>
      <c r="G9" s="105"/>
      <c r="H9" s="104" t="s">
        <v>13</v>
      </c>
      <c r="I9" s="105"/>
      <c r="J9" s="104" t="s">
        <v>220</v>
      </c>
      <c r="K9" s="105"/>
      <c r="L9" s="104" t="s">
        <v>221</v>
      </c>
      <c r="M9" s="105"/>
      <c r="N9" s="104" t="s">
        <v>222</v>
      </c>
      <c r="O9" s="105"/>
    </row>
    <row r="10" spans="1:17" x14ac:dyDescent="0.25">
      <c r="A10" s="108"/>
      <c r="B10" s="108"/>
      <c r="C10" s="108"/>
      <c r="D10" s="65" t="s">
        <v>223</v>
      </c>
      <c r="E10" s="66" t="s">
        <v>224</v>
      </c>
      <c r="F10" s="65" t="s">
        <v>223</v>
      </c>
      <c r="G10" s="66" t="s">
        <v>224</v>
      </c>
      <c r="H10" s="65" t="s">
        <v>223</v>
      </c>
      <c r="I10" s="66" t="s">
        <v>224</v>
      </c>
      <c r="J10" s="65" t="s">
        <v>223</v>
      </c>
      <c r="K10" s="66" t="s">
        <v>224</v>
      </c>
      <c r="L10" s="65" t="s">
        <v>223</v>
      </c>
      <c r="M10" s="66" t="s">
        <v>224</v>
      </c>
      <c r="N10" s="65" t="s">
        <v>223</v>
      </c>
      <c r="O10" s="66" t="s">
        <v>224</v>
      </c>
      <c r="P10" s="84" t="s">
        <v>232</v>
      </c>
    </row>
    <row r="11" spans="1:17" x14ac:dyDescent="0.25">
      <c r="A11" s="70">
        <v>5</v>
      </c>
      <c r="B11" s="68" t="s">
        <v>248</v>
      </c>
      <c r="C11" s="67">
        <v>1</v>
      </c>
      <c r="D11" s="67">
        <v>0</v>
      </c>
      <c r="E11" s="69">
        <f t="shared" ref="E11:E17" si="0">100/C11*D11</f>
        <v>0</v>
      </c>
      <c r="F11" s="67">
        <v>1</v>
      </c>
      <c r="G11" s="69">
        <f t="shared" ref="G11:G17" si="1">100/C11*F11</f>
        <v>100</v>
      </c>
      <c r="H11" s="67">
        <v>0</v>
      </c>
      <c r="I11" s="69">
        <f t="shared" ref="I11:I17" si="2">100/C11*H11</f>
        <v>0</v>
      </c>
      <c r="J11" s="67">
        <v>0</v>
      </c>
      <c r="K11" s="69">
        <f t="shared" ref="K11:K17" si="3">100/C11*J11</f>
        <v>0</v>
      </c>
      <c r="L11" s="67">
        <v>0</v>
      </c>
      <c r="M11" s="69">
        <f t="shared" ref="M11:M17" si="4">100/C11*L11</f>
        <v>0</v>
      </c>
      <c r="N11" s="67">
        <v>0</v>
      </c>
      <c r="O11" s="69">
        <f t="shared" ref="O11:O17" si="5">100/C11*N11</f>
        <v>0</v>
      </c>
      <c r="P11">
        <f>SUM(D11,F11,H11,J11,L11,N11)</f>
        <v>1</v>
      </c>
      <c r="Q11" s="83">
        <f>SUM(E11,G11,I11,K11,M11,O11)</f>
        <v>100</v>
      </c>
    </row>
    <row r="12" spans="1:17" x14ac:dyDescent="0.25">
      <c r="A12" s="70">
        <v>6</v>
      </c>
      <c r="B12" s="68" t="s">
        <v>249</v>
      </c>
      <c r="C12" s="67">
        <v>2</v>
      </c>
      <c r="D12" s="67">
        <v>0</v>
      </c>
      <c r="E12" s="69">
        <f t="shared" si="0"/>
        <v>0</v>
      </c>
      <c r="F12" s="67">
        <v>0</v>
      </c>
      <c r="G12" s="69">
        <f t="shared" si="1"/>
        <v>0</v>
      </c>
      <c r="H12" s="67">
        <v>2</v>
      </c>
      <c r="I12" s="69">
        <f t="shared" si="2"/>
        <v>100</v>
      </c>
      <c r="J12" s="67">
        <v>0</v>
      </c>
      <c r="K12" s="69">
        <f t="shared" si="3"/>
        <v>0</v>
      </c>
      <c r="L12" s="67">
        <v>0</v>
      </c>
      <c r="M12" s="69">
        <f t="shared" si="4"/>
        <v>0</v>
      </c>
      <c r="N12" s="67">
        <v>0</v>
      </c>
      <c r="O12" s="69">
        <f t="shared" si="5"/>
        <v>0</v>
      </c>
      <c r="P12">
        <f t="shared" ref="P12:Q27" si="6">SUM(D12,F12,H12,J12,L12,N12)</f>
        <v>2</v>
      </c>
      <c r="Q12" s="83">
        <f t="shared" si="6"/>
        <v>100</v>
      </c>
    </row>
    <row r="13" spans="1:17" x14ac:dyDescent="0.25">
      <c r="A13" s="70">
        <v>7</v>
      </c>
      <c r="B13" s="68" t="s">
        <v>250</v>
      </c>
      <c r="C13" s="67">
        <v>5</v>
      </c>
      <c r="D13" s="67">
        <v>0</v>
      </c>
      <c r="E13" s="69">
        <f t="shared" si="0"/>
        <v>0</v>
      </c>
      <c r="F13" s="67">
        <v>1</v>
      </c>
      <c r="G13" s="69">
        <f t="shared" si="1"/>
        <v>20</v>
      </c>
      <c r="H13" s="67">
        <v>4</v>
      </c>
      <c r="I13" s="69">
        <f t="shared" si="2"/>
        <v>80</v>
      </c>
      <c r="J13" s="67">
        <v>0</v>
      </c>
      <c r="K13" s="69">
        <f t="shared" si="3"/>
        <v>0</v>
      </c>
      <c r="L13" s="67">
        <v>0</v>
      </c>
      <c r="M13" s="69">
        <f t="shared" si="4"/>
        <v>0</v>
      </c>
      <c r="N13" s="67">
        <v>0</v>
      </c>
      <c r="O13" s="69">
        <f t="shared" si="5"/>
        <v>0</v>
      </c>
      <c r="P13">
        <f t="shared" si="6"/>
        <v>5</v>
      </c>
      <c r="Q13" s="83">
        <f t="shared" si="6"/>
        <v>100</v>
      </c>
    </row>
    <row r="14" spans="1:17" x14ac:dyDescent="0.25">
      <c r="A14" s="70">
        <v>8</v>
      </c>
      <c r="B14" s="68" t="s">
        <v>247</v>
      </c>
      <c r="C14" s="67">
        <v>1</v>
      </c>
      <c r="D14" s="67">
        <v>0</v>
      </c>
      <c r="E14" s="69">
        <f t="shared" si="0"/>
        <v>0</v>
      </c>
      <c r="F14" s="67">
        <v>0</v>
      </c>
      <c r="G14" s="69">
        <f t="shared" si="1"/>
        <v>0</v>
      </c>
      <c r="H14" s="67">
        <v>1</v>
      </c>
      <c r="I14" s="69">
        <f t="shared" si="2"/>
        <v>100</v>
      </c>
      <c r="J14" s="67">
        <v>0</v>
      </c>
      <c r="K14" s="69">
        <f t="shared" si="3"/>
        <v>0</v>
      </c>
      <c r="L14" s="67">
        <v>0</v>
      </c>
      <c r="M14" s="69">
        <f t="shared" si="4"/>
        <v>0</v>
      </c>
      <c r="N14" s="67">
        <v>0</v>
      </c>
      <c r="O14" s="69">
        <f t="shared" si="5"/>
        <v>0</v>
      </c>
      <c r="P14">
        <f t="shared" si="6"/>
        <v>1</v>
      </c>
      <c r="Q14" s="83">
        <f t="shared" si="6"/>
        <v>100</v>
      </c>
    </row>
    <row r="15" spans="1:17" x14ac:dyDescent="0.25">
      <c r="A15" s="70">
        <v>9</v>
      </c>
      <c r="B15" s="68" t="s">
        <v>242</v>
      </c>
      <c r="C15" s="67">
        <v>1</v>
      </c>
      <c r="D15" s="67">
        <v>0</v>
      </c>
      <c r="E15" s="69">
        <f t="shared" ref="E15" si="7">100/C15*D15</f>
        <v>0</v>
      </c>
      <c r="F15" s="67">
        <v>0</v>
      </c>
      <c r="G15" s="69">
        <f t="shared" ref="G15" si="8">100/C15*F15</f>
        <v>0</v>
      </c>
      <c r="H15" s="67">
        <v>1</v>
      </c>
      <c r="I15" s="69">
        <f t="shared" ref="I15" si="9">100/C15*H15</f>
        <v>100</v>
      </c>
      <c r="J15" s="67">
        <v>0</v>
      </c>
      <c r="K15" s="69">
        <f t="shared" ref="K15" si="10">100/C15*J15</f>
        <v>0</v>
      </c>
      <c r="L15" s="67">
        <v>0</v>
      </c>
      <c r="M15" s="69">
        <f t="shared" ref="M15" si="11">100/C15*L15</f>
        <v>0</v>
      </c>
      <c r="N15" s="67">
        <v>0</v>
      </c>
      <c r="O15" s="69">
        <f t="shared" ref="O15" si="12">100/C15*N15</f>
        <v>0</v>
      </c>
      <c r="P15">
        <f t="shared" ref="P15" si="13">SUM(D15,F15,H15,J15,L15,N15)</f>
        <v>1</v>
      </c>
      <c r="Q15" s="83">
        <f t="shared" ref="Q15" si="14">SUM(E15,G15,I15,K15,M15,O15)</f>
        <v>100</v>
      </c>
    </row>
    <row r="16" spans="1:17" x14ac:dyDescent="0.25">
      <c r="A16" s="70">
        <v>10</v>
      </c>
      <c r="B16" s="68" t="s">
        <v>243</v>
      </c>
      <c r="C16" s="67">
        <v>1</v>
      </c>
      <c r="D16" s="67">
        <v>0</v>
      </c>
      <c r="E16" s="69">
        <f t="shared" si="0"/>
        <v>0</v>
      </c>
      <c r="F16" s="67">
        <v>0</v>
      </c>
      <c r="G16" s="69">
        <f t="shared" si="1"/>
        <v>0</v>
      </c>
      <c r="H16" s="67">
        <v>0</v>
      </c>
      <c r="I16" s="69">
        <f t="shared" si="2"/>
        <v>0</v>
      </c>
      <c r="J16" s="67">
        <v>1</v>
      </c>
      <c r="K16" s="69">
        <f t="shared" si="3"/>
        <v>100</v>
      </c>
      <c r="L16" s="67">
        <v>0</v>
      </c>
      <c r="M16" s="69">
        <f t="shared" si="4"/>
        <v>0</v>
      </c>
      <c r="N16" s="67">
        <v>0</v>
      </c>
      <c r="O16" s="69">
        <f t="shared" si="5"/>
        <v>0</v>
      </c>
      <c r="P16">
        <f t="shared" si="6"/>
        <v>1</v>
      </c>
      <c r="Q16" s="83">
        <f t="shared" si="6"/>
        <v>100</v>
      </c>
    </row>
    <row r="17" spans="1:17" x14ac:dyDescent="0.25">
      <c r="A17" s="70">
        <v>11</v>
      </c>
      <c r="B17" s="68" t="s">
        <v>251</v>
      </c>
      <c r="C17" s="67">
        <v>3</v>
      </c>
      <c r="D17" s="67">
        <v>0</v>
      </c>
      <c r="E17" s="69">
        <f t="shared" si="0"/>
        <v>0</v>
      </c>
      <c r="F17" s="67">
        <v>2</v>
      </c>
      <c r="G17" s="69">
        <f t="shared" si="1"/>
        <v>66.666666666666671</v>
      </c>
      <c r="H17" s="67">
        <v>1</v>
      </c>
      <c r="I17" s="69">
        <f t="shared" si="2"/>
        <v>33.333333333333336</v>
      </c>
      <c r="J17" s="67">
        <v>0</v>
      </c>
      <c r="K17" s="69">
        <f t="shared" si="3"/>
        <v>0</v>
      </c>
      <c r="L17" s="67">
        <v>0</v>
      </c>
      <c r="M17" s="69">
        <f t="shared" si="4"/>
        <v>0</v>
      </c>
      <c r="N17" s="67">
        <v>0</v>
      </c>
      <c r="O17" s="69">
        <f t="shared" si="5"/>
        <v>0</v>
      </c>
      <c r="P17">
        <f t="shared" si="6"/>
        <v>3</v>
      </c>
      <c r="Q17" s="83">
        <f t="shared" si="6"/>
        <v>100</v>
      </c>
    </row>
    <row r="18" spans="1:17" x14ac:dyDescent="0.25">
      <c r="A18" s="115" t="s">
        <v>225</v>
      </c>
      <c r="B18" s="116"/>
      <c r="C18" s="71">
        <f>SUM(C11:C17)</f>
        <v>14</v>
      </c>
      <c r="D18" s="71">
        <f>SUM(D11:D17)</f>
        <v>0</v>
      </c>
      <c r="E18" s="72">
        <f>100/C18*D18</f>
        <v>0</v>
      </c>
      <c r="F18" s="71">
        <f>SUM(F11:F17)</f>
        <v>4</v>
      </c>
      <c r="G18" s="72">
        <f>100/C18*F18</f>
        <v>28.571428571428573</v>
      </c>
      <c r="H18" s="71">
        <f>SUM(H11:H17)</f>
        <v>9</v>
      </c>
      <c r="I18" s="72">
        <f>100/C18*H18</f>
        <v>64.285714285714292</v>
      </c>
      <c r="J18" s="71">
        <f>SUM(J11:J17)</f>
        <v>1</v>
      </c>
      <c r="K18" s="72">
        <f>100/C18*J18</f>
        <v>7.1428571428571432</v>
      </c>
      <c r="L18" s="71">
        <f>SUM(L11:L17)</f>
        <v>0</v>
      </c>
      <c r="M18" s="72">
        <f>100/C18*L18</f>
        <v>0</v>
      </c>
      <c r="N18" s="71">
        <f>SUM(N11:N17)</f>
        <v>0</v>
      </c>
      <c r="O18" s="72">
        <f>100/C18*N18</f>
        <v>0</v>
      </c>
      <c r="P18">
        <f t="shared" si="6"/>
        <v>14</v>
      </c>
      <c r="Q18" s="83">
        <f t="shared" si="6"/>
        <v>100</v>
      </c>
    </row>
    <row r="19" spans="1:17" x14ac:dyDescent="0.25">
      <c r="A19" s="67">
        <v>2</v>
      </c>
      <c r="B19" s="68" t="s">
        <v>252</v>
      </c>
      <c r="C19" s="67">
        <v>4</v>
      </c>
      <c r="D19" s="67">
        <v>0</v>
      </c>
      <c r="E19" s="69">
        <f t="shared" ref="E19" si="15">100/C19*D19</f>
        <v>0</v>
      </c>
      <c r="F19" s="67">
        <v>1</v>
      </c>
      <c r="G19" s="69">
        <f t="shared" ref="G19:G22" si="16">100/C19*F19</f>
        <v>25</v>
      </c>
      <c r="H19" s="67">
        <v>3</v>
      </c>
      <c r="I19" s="69">
        <f>100/C19*H19</f>
        <v>75</v>
      </c>
      <c r="J19" s="67">
        <v>0</v>
      </c>
      <c r="K19" s="69">
        <v>0</v>
      </c>
      <c r="L19" s="67">
        <v>0</v>
      </c>
      <c r="M19" s="69">
        <v>0</v>
      </c>
      <c r="N19" s="67">
        <v>0</v>
      </c>
      <c r="O19" s="69">
        <f>100/C19*N19</f>
        <v>0</v>
      </c>
      <c r="P19">
        <f t="shared" si="6"/>
        <v>4</v>
      </c>
      <c r="Q19" s="83">
        <f t="shared" si="6"/>
        <v>100</v>
      </c>
    </row>
    <row r="20" spans="1:17" x14ac:dyDescent="0.25">
      <c r="A20" s="112" t="s">
        <v>226</v>
      </c>
      <c r="B20" s="113"/>
      <c r="C20" s="74">
        <f>SUM(C19:C19)</f>
        <v>4</v>
      </c>
      <c r="D20" s="74">
        <f>SUM(D19:D19)</f>
        <v>0</v>
      </c>
      <c r="E20" s="75">
        <f>100/C20*D20</f>
        <v>0</v>
      </c>
      <c r="F20" s="74">
        <f>SUM(F19:F19)</f>
        <v>1</v>
      </c>
      <c r="G20" s="75">
        <f>100/C20*F20</f>
        <v>25</v>
      </c>
      <c r="H20" s="74">
        <f>SUM(H19:H19)</f>
        <v>3</v>
      </c>
      <c r="I20" s="75">
        <f>100/C20*H20</f>
        <v>75</v>
      </c>
      <c r="J20" s="74">
        <f>SUM(J19:J19)</f>
        <v>0</v>
      </c>
      <c r="K20" s="75">
        <f>100/C20*J20</f>
        <v>0</v>
      </c>
      <c r="L20" s="74">
        <f>SUM(L19:L19)</f>
        <v>0</v>
      </c>
      <c r="M20" s="75">
        <f>100/C20*L20</f>
        <v>0</v>
      </c>
      <c r="N20" s="74">
        <f>SUM(N19:N19)</f>
        <v>0</v>
      </c>
      <c r="O20" s="75">
        <f>100/C20*N20</f>
        <v>0</v>
      </c>
      <c r="P20">
        <f t="shared" si="6"/>
        <v>4</v>
      </c>
      <c r="Q20" s="83">
        <f t="shared" si="6"/>
        <v>100</v>
      </c>
    </row>
    <row r="21" spans="1:17" x14ac:dyDescent="0.25">
      <c r="A21" s="67">
        <v>1</v>
      </c>
      <c r="B21" s="68" t="s">
        <v>253</v>
      </c>
      <c r="C21" s="67">
        <v>2</v>
      </c>
      <c r="D21" s="76">
        <v>0</v>
      </c>
      <c r="E21" s="75">
        <f t="shared" ref="E21:E22" si="17">100/C21*D21</f>
        <v>0</v>
      </c>
      <c r="F21" s="67">
        <v>2</v>
      </c>
      <c r="G21" s="69">
        <f t="shared" si="16"/>
        <v>100</v>
      </c>
      <c r="H21" s="67">
        <v>0</v>
      </c>
      <c r="I21" s="69">
        <f>100/C21*H21</f>
        <v>0</v>
      </c>
      <c r="J21" s="67">
        <v>0</v>
      </c>
      <c r="K21" s="69">
        <f>100/C21*J21</f>
        <v>0</v>
      </c>
      <c r="L21" s="67">
        <v>0</v>
      </c>
      <c r="M21" s="69">
        <v>0</v>
      </c>
      <c r="N21" s="67">
        <v>0</v>
      </c>
      <c r="O21" s="69">
        <f t="shared" ref="O21:O22" si="18">100/C21*N21</f>
        <v>0</v>
      </c>
      <c r="P21">
        <f t="shared" si="6"/>
        <v>2</v>
      </c>
      <c r="Q21" s="83">
        <f t="shared" si="6"/>
        <v>100</v>
      </c>
    </row>
    <row r="22" spans="1:17" x14ac:dyDescent="0.25">
      <c r="A22" s="70">
        <v>4</v>
      </c>
      <c r="B22" s="68" t="s">
        <v>246</v>
      </c>
      <c r="C22" s="67">
        <v>4</v>
      </c>
      <c r="D22" s="67">
        <v>0</v>
      </c>
      <c r="E22" s="75">
        <f t="shared" si="17"/>
        <v>0</v>
      </c>
      <c r="F22" s="67">
        <v>0</v>
      </c>
      <c r="G22" s="69">
        <f t="shared" si="16"/>
        <v>0</v>
      </c>
      <c r="H22" s="67">
        <v>4</v>
      </c>
      <c r="I22" s="69">
        <f>100/C22*H22</f>
        <v>100</v>
      </c>
      <c r="J22" s="67">
        <v>0</v>
      </c>
      <c r="K22" s="69">
        <v>0</v>
      </c>
      <c r="L22" s="67">
        <v>0</v>
      </c>
      <c r="M22" s="69">
        <v>0</v>
      </c>
      <c r="N22" s="67">
        <v>0</v>
      </c>
      <c r="O22" s="69">
        <f t="shared" si="18"/>
        <v>0</v>
      </c>
      <c r="P22">
        <f t="shared" si="6"/>
        <v>4</v>
      </c>
      <c r="Q22" s="83">
        <f t="shared" si="6"/>
        <v>100</v>
      </c>
    </row>
    <row r="23" spans="1:17" x14ac:dyDescent="0.25">
      <c r="A23" s="112" t="s">
        <v>227</v>
      </c>
      <c r="B23" s="105"/>
      <c r="C23" s="74">
        <f>SUM(C21:C22)</f>
        <v>6</v>
      </c>
      <c r="D23" s="74">
        <f>SUM(D21:D22)</f>
        <v>0</v>
      </c>
      <c r="E23" s="75">
        <f>D23/C23*100</f>
        <v>0</v>
      </c>
      <c r="F23" s="74">
        <f>SUM(F21:F22)</f>
        <v>2</v>
      </c>
      <c r="G23" s="75">
        <f>F23/C23*100</f>
        <v>33.333333333333329</v>
      </c>
      <c r="H23" s="74">
        <f>SUM(H21:H22)</f>
        <v>4</v>
      </c>
      <c r="I23" s="75">
        <f>H23/C23*100</f>
        <v>66.666666666666657</v>
      </c>
      <c r="J23" s="74">
        <f>SUM(J21:J22)</f>
        <v>0</v>
      </c>
      <c r="K23" s="75">
        <f>J23/C23*100</f>
        <v>0</v>
      </c>
      <c r="L23" s="74">
        <f>SUM(L21:L22)</f>
        <v>0</v>
      </c>
      <c r="M23" s="75">
        <f>100/C23*L23</f>
        <v>0</v>
      </c>
      <c r="N23" s="74">
        <f>SUM(N21:N22)</f>
        <v>0</v>
      </c>
      <c r="O23" s="75">
        <f>100/C23*N23</f>
        <v>0</v>
      </c>
      <c r="P23">
        <f t="shared" si="6"/>
        <v>6</v>
      </c>
      <c r="Q23" s="83">
        <f t="shared" si="6"/>
        <v>99.999999999999986</v>
      </c>
    </row>
    <row r="24" spans="1:17" x14ac:dyDescent="0.25">
      <c r="A24" s="67">
        <v>1</v>
      </c>
      <c r="B24" s="68" t="s">
        <v>254</v>
      </c>
      <c r="C24" s="67">
        <v>1</v>
      </c>
      <c r="D24" s="67">
        <v>0</v>
      </c>
      <c r="E24" s="69">
        <f>100/C24*D24</f>
        <v>0</v>
      </c>
      <c r="F24" s="67">
        <v>0</v>
      </c>
      <c r="G24" s="69">
        <f>100/C24*F24</f>
        <v>0</v>
      </c>
      <c r="H24" s="67">
        <v>1</v>
      </c>
      <c r="I24" s="69">
        <f>100/C24*H24</f>
        <v>100</v>
      </c>
      <c r="J24" s="67">
        <v>0</v>
      </c>
      <c r="K24" s="69">
        <f>100/C24*J24</f>
        <v>0</v>
      </c>
      <c r="L24" s="67">
        <v>0</v>
      </c>
      <c r="M24" s="69">
        <f>100/C24*L24</f>
        <v>0</v>
      </c>
      <c r="N24" s="67">
        <v>0</v>
      </c>
      <c r="O24" s="69">
        <f>100/C24*N24</f>
        <v>0</v>
      </c>
      <c r="P24">
        <f t="shared" si="6"/>
        <v>1</v>
      </c>
      <c r="Q24" s="83">
        <f t="shared" si="6"/>
        <v>100</v>
      </c>
    </row>
    <row r="25" spans="1:17" x14ac:dyDescent="0.25">
      <c r="A25" s="73"/>
      <c r="B25" s="68" t="s">
        <v>245</v>
      </c>
      <c r="C25" s="90">
        <v>5</v>
      </c>
      <c r="D25" s="67">
        <v>0</v>
      </c>
      <c r="E25" s="69">
        <f>100/C25*D25</f>
        <v>0</v>
      </c>
      <c r="F25" s="67">
        <v>2</v>
      </c>
      <c r="G25" s="69">
        <f>100/C25*F25</f>
        <v>40</v>
      </c>
      <c r="H25" s="67">
        <v>2</v>
      </c>
      <c r="I25" s="69">
        <f>100/C25*H25</f>
        <v>40</v>
      </c>
      <c r="J25" s="67">
        <v>1</v>
      </c>
      <c r="K25" s="69">
        <f>100/C25*J25</f>
        <v>20</v>
      </c>
      <c r="L25" s="67">
        <v>0</v>
      </c>
      <c r="M25" s="69">
        <f>100/C25*L25</f>
        <v>0</v>
      </c>
      <c r="N25" s="73">
        <v>0</v>
      </c>
      <c r="O25" s="69">
        <f>100/C25*N25</f>
        <v>0</v>
      </c>
      <c r="P25">
        <f t="shared" si="6"/>
        <v>5</v>
      </c>
      <c r="Q25" s="83">
        <f t="shared" si="6"/>
        <v>100</v>
      </c>
    </row>
    <row r="26" spans="1:17" x14ac:dyDescent="0.25">
      <c r="A26" s="112" t="s">
        <v>228</v>
      </c>
      <c r="B26" s="117"/>
      <c r="C26" s="92">
        <f>SUM(C24:C25)</f>
        <v>6</v>
      </c>
      <c r="D26" s="89">
        <f>SUM(D24:D25)</f>
        <v>0</v>
      </c>
      <c r="E26" s="69">
        <f>100/C26*D26</f>
        <v>0</v>
      </c>
      <c r="F26" s="74">
        <f>SUM(F24:F25)</f>
        <v>2</v>
      </c>
      <c r="G26" s="69">
        <f>100/C26*F26</f>
        <v>33.333333333333336</v>
      </c>
      <c r="H26" s="74">
        <f>SUM(H24:H25)</f>
        <v>3</v>
      </c>
      <c r="I26" s="69">
        <f>100/C26*H26</f>
        <v>50</v>
      </c>
      <c r="J26" s="74">
        <f>SUM(J24:J25)</f>
        <v>1</v>
      </c>
      <c r="K26" s="69">
        <f>100/C26*J26</f>
        <v>16.666666666666668</v>
      </c>
      <c r="L26" s="74">
        <f>SUM(L24:L25)</f>
        <v>0</v>
      </c>
      <c r="M26" s="69">
        <f>100/C26*L26</f>
        <v>0</v>
      </c>
      <c r="N26" s="93">
        <f>SUM(N24:N25)</f>
        <v>0</v>
      </c>
      <c r="O26" s="69">
        <f>100/C26*N26</f>
        <v>0</v>
      </c>
      <c r="P26">
        <f t="shared" si="6"/>
        <v>6</v>
      </c>
      <c r="Q26" s="83">
        <f t="shared" si="6"/>
        <v>100.00000000000001</v>
      </c>
    </row>
    <row r="27" spans="1:17" x14ac:dyDescent="0.25">
      <c r="A27" s="104" t="s">
        <v>229</v>
      </c>
      <c r="B27" s="105"/>
      <c r="C27" s="91">
        <f>SUM(C18,C20,C23,C26)</f>
        <v>30</v>
      </c>
      <c r="D27" s="78">
        <f>SUM(D18,D20,D23)</f>
        <v>0</v>
      </c>
      <c r="E27" s="79">
        <f>D27/C27*100</f>
        <v>0</v>
      </c>
      <c r="F27" s="78">
        <f>SUM(F18,F20,F23,F26)</f>
        <v>9</v>
      </c>
      <c r="G27" s="79">
        <f>F27/C27*100</f>
        <v>30</v>
      </c>
      <c r="H27" s="78">
        <f>SUM(H18,H20,H23,H26)</f>
        <v>19</v>
      </c>
      <c r="I27" s="79">
        <f>H27/C27*100</f>
        <v>63.333333333333329</v>
      </c>
      <c r="J27" s="78">
        <f>SUM(J18,J20,J23,J26)</f>
        <v>2</v>
      </c>
      <c r="K27" s="79">
        <f>J27/C27*100</f>
        <v>6.666666666666667</v>
      </c>
      <c r="L27" s="78">
        <f>SUM(L18,L20,L23,L26)</f>
        <v>0</v>
      </c>
      <c r="M27" s="80">
        <f>L27/C27*100</f>
        <v>0</v>
      </c>
      <c r="N27" s="81">
        <f>SUM(N18,N20,N23,N26)</f>
        <v>0</v>
      </c>
      <c r="O27" s="82">
        <f>100-E27-G27-I27-K27-M27</f>
        <v>4.4408920985006262E-15</v>
      </c>
      <c r="P27">
        <f t="shared" si="6"/>
        <v>30</v>
      </c>
      <c r="Q27" s="83">
        <f t="shared" si="6"/>
        <v>100</v>
      </c>
    </row>
  </sheetData>
  <mergeCells count="22">
    <mergeCell ref="A18:B18"/>
    <mergeCell ref="A20:B20"/>
    <mergeCell ref="A23:B23"/>
    <mergeCell ref="A27:B27"/>
    <mergeCell ref="A26:B26"/>
    <mergeCell ref="A6:O6"/>
    <mergeCell ref="A8:A10"/>
    <mergeCell ref="B8:B10"/>
    <mergeCell ref="C8:C10"/>
    <mergeCell ref="D8:O8"/>
    <mergeCell ref="D9:E9"/>
    <mergeCell ref="F9:G9"/>
    <mergeCell ref="H9:I9"/>
    <mergeCell ref="J9:K9"/>
    <mergeCell ref="L9:M9"/>
    <mergeCell ref="N9:O9"/>
    <mergeCell ref="A5:O5"/>
    <mergeCell ref="A1:E1"/>
    <mergeCell ref="H1:O1"/>
    <mergeCell ref="A2:E2"/>
    <mergeCell ref="H2:O2"/>
    <mergeCell ref="H4:O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K60</vt:lpstr>
      <vt:lpstr>K61</vt:lpstr>
      <vt:lpstr>Bảng tổng hợp ĐRL của K60</vt:lpstr>
      <vt:lpstr>Bảng tổng hợp ĐRL của K61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admin1</cp:lastModifiedBy>
  <dcterms:created xsi:type="dcterms:W3CDTF">2015-06-05T18:17:20Z</dcterms:created>
  <dcterms:modified xsi:type="dcterms:W3CDTF">2021-07-21T09:00:44Z</dcterms:modified>
</cp:coreProperties>
</file>